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PA SAGA_18_11_17" sheetId="1" r:id="rId1"/>
    <sheet name="COPA SAGA_16_09_17" sheetId="2" r:id="rId2"/>
    <sheet name="COPA TOORU HONDO _12_08_17" sheetId="3" r:id="rId3"/>
    <sheet name="COPA SAGA_15_07_17" sheetId="4" r:id="rId4"/>
    <sheet name="Cooper" sheetId="5" r:id="rId5"/>
    <sheet name="Butantã" sheetId="6" r:id="rId6"/>
    <sheet name="Regional" sheetId="7" r:id="rId7"/>
    <sheet name="Continental 190317" sheetId="8" r:id="rId8"/>
    <sheet name="Cooper 090417" sheetId="9" r:id="rId9"/>
    <sheet name="B Retiro 220417" sheetId="10" r:id="rId10"/>
    <sheet name="Butantã 290417" sheetId="11" r:id="rId11"/>
    <sheet name="Paulista 030617" sheetId="12" r:id="rId12"/>
    <sheet name="Cooper 100617" sheetId="13" r:id="rId13"/>
    <sheet name="Continental 090717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<sst xmlns="http://schemas.openxmlformats.org/spreadsheetml/2006/main" count="397" uniqueCount="73">
  <si>
    <t>Torneio :</t>
  </si>
  <si>
    <t>Data :</t>
  </si>
  <si>
    <t>Equipes :</t>
  </si>
  <si>
    <t>DESCRIÇÃO</t>
  </si>
  <si>
    <t>QTDE</t>
  </si>
  <si>
    <t>%</t>
  </si>
  <si>
    <t>Nome dos arbitros / Branco</t>
  </si>
  <si>
    <t>Nome jogadores / Branco</t>
  </si>
  <si>
    <t>O,   X  ou  /</t>
  </si>
  <si>
    <t>Qtde sumulas analisadas</t>
  </si>
  <si>
    <t>Capitão / Não assinalados</t>
  </si>
  <si>
    <t>Capitão / Falta assinaturas</t>
  </si>
  <si>
    <t>MINI TORNEIO COOPER</t>
  </si>
  <si>
    <t>12 equipes</t>
  </si>
  <si>
    <t>Nome dos arbitros / Abreviados</t>
  </si>
  <si>
    <t>Nome jogadores / Abreviados</t>
  </si>
  <si>
    <t>Rodadas / Anotações</t>
  </si>
  <si>
    <t>Pontuação / Individual</t>
  </si>
  <si>
    <t>Gate / Passagem</t>
  </si>
  <si>
    <t>BUTANTÃ</t>
  </si>
  <si>
    <t>Súmulas corretas</t>
  </si>
  <si>
    <t>24 EQUIPES</t>
  </si>
  <si>
    <t>Sumulas corretas</t>
  </si>
  <si>
    <t>Sumulas incorretas</t>
  </si>
  <si>
    <t>TOTAL</t>
  </si>
  <si>
    <t>TIPOS DE ERROS</t>
  </si>
  <si>
    <t>27º RENGO HAI</t>
  </si>
  <si>
    <t>30 EQUIPES</t>
  </si>
  <si>
    <t>Nome dos arbitros / Incompletos</t>
  </si>
  <si>
    <t>Equipe vencedora não sinalizada</t>
  </si>
  <si>
    <t>Preenchimento do desempate</t>
  </si>
  <si>
    <t>COOPER CLUBE</t>
  </si>
  <si>
    <t>12 EQUIPES</t>
  </si>
  <si>
    <t>CONTINENTAL</t>
  </si>
  <si>
    <t>11 EQUIPES</t>
  </si>
  <si>
    <t>BOM RETIRO</t>
  </si>
  <si>
    <t>TOTAL DE ERROS</t>
  </si>
  <si>
    <t>Rodadas / Não assinaladas</t>
  </si>
  <si>
    <t>Rodadas / Assinaladas com "/"</t>
  </si>
  <si>
    <t>20 EQUIPES</t>
  </si>
  <si>
    <t>Arbitros / Nomes incompletos</t>
  </si>
  <si>
    <t>Arbitros / Nomes em branco</t>
  </si>
  <si>
    <t>Jogadores / Nomes abreviados</t>
  </si>
  <si>
    <t>Jogadores / Nomes em branco</t>
  </si>
  <si>
    <t>COOPER</t>
  </si>
  <si>
    <t>10 EQUIPES</t>
  </si>
  <si>
    <t>PAULISTA</t>
  </si>
  <si>
    <t>31 EQUIPES</t>
  </si>
  <si>
    <t>13 EQUIPES</t>
  </si>
  <si>
    <t>Jogadores / Nomes incompletos</t>
  </si>
  <si>
    <t>SAGA</t>
  </si>
  <si>
    <t>32 equipes</t>
  </si>
  <si>
    <t>TOORU HONDO</t>
  </si>
  <si>
    <t>35 equipes</t>
  </si>
  <si>
    <t>COPA SAGA</t>
  </si>
  <si>
    <t>IBIRA</t>
  </si>
  <si>
    <t>URUMA</t>
  </si>
  <si>
    <t>CCOB</t>
  </si>
  <si>
    <t xml:space="preserve">PAULISTA </t>
  </si>
  <si>
    <t>Erros por Clube</t>
  </si>
  <si>
    <t>equipes</t>
  </si>
  <si>
    <t>SOONEN</t>
  </si>
  <si>
    <t>KOOREISHA</t>
  </si>
  <si>
    <t>nº de
 súmulas</t>
  </si>
  <si>
    <t>categoria</t>
  </si>
  <si>
    <t>30 equipes</t>
  </si>
  <si>
    <t>Capitão / Não assinalado</t>
  </si>
  <si>
    <t>súmulas incorretas</t>
  </si>
  <si>
    <t>CAUCAIA</t>
  </si>
  <si>
    <t>total
 de súmulas</t>
  </si>
  <si>
    <t>COOPER COTIA</t>
  </si>
  <si>
    <t>súmulas 
incorretas</t>
  </si>
  <si>
    <t>SANTO ANDRE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</si>
</sst>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0.0%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7">
    <font>
      <sz val="10"/>
      <name val="Arial"/>
      <family val="0"/>
    </font>
    <font>
      <b/>
      <sz val="14"/>
      <color indexed="17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 tint="0.04998999834060669"/>
      <name val="Arial"/>
      <family val="2"/>
    </font>
    <font>
      <b/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DD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9" fontId="4" fillId="4" borderId="12" xfId="0" applyNumberFormat="1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vertical="center"/>
    </xf>
    <xf numFmtId="0" fontId="45" fillId="4" borderId="13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vertical="center"/>
    </xf>
    <xf numFmtId="0" fontId="1" fillId="12" borderId="15" xfId="0" applyFont="1" applyFill="1" applyBorder="1" applyAlignment="1">
      <alignment horizontal="left" vertical="center"/>
    </xf>
    <xf numFmtId="0" fontId="1" fillId="12" borderId="16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center" vertical="center"/>
    </xf>
    <xf numFmtId="9" fontId="4" fillId="13" borderId="12" xfId="0" applyNumberFormat="1" applyFont="1" applyFill="1" applyBorder="1" applyAlignment="1">
      <alignment horizontal="center" vertical="center"/>
    </xf>
    <xf numFmtId="0" fontId="45" fillId="13" borderId="13" xfId="0" applyFont="1" applyFill="1" applyBorder="1" applyAlignment="1">
      <alignment vertical="center"/>
    </xf>
    <xf numFmtId="0" fontId="45" fillId="13" borderId="13" xfId="0" applyFont="1" applyFill="1" applyBorder="1" applyAlignment="1">
      <alignment horizontal="center" vertical="center"/>
    </xf>
    <xf numFmtId="9" fontId="45" fillId="13" borderId="13" xfId="0" applyNumberFormat="1" applyFont="1" applyFill="1" applyBorder="1" applyAlignment="1">
      <alignment horizontal="center" vertical="center"/>
    </xf>
    <xf numFmtId="0" fontId="45" fillId="13" borderId="18" xfId="0" applyFont="1" applyFill="1" applyBorder="1" applyAlignment="1">
      <alignment vertical="center"/>
    </xf>
    <xf numFmtId="0" fontId="5" fillId="13" borderId="18" xfId="0" applyFont="1" applyFill="1" applyBorder="1" applyAlignment="1">
      <alignment horizontal="center" vertical="center"/>
    </xf>
    <xf numFmtId="9" fontId="5" fillId="13" borderId="18" xfId="0" applyNumberFormat="1" applyFont="1" applyFill="1" applyBorder="1" applyAlignment="1">
      <alignment horizontal="center" vertical="center"/>
    </xf>
    <xf numFmtId="0" fontId="45" fillId="13" borderId="14" xfId="0" applyFont="1" applyFill="1" applyBorder="1" applyAlignment="1">
      <alignment vertical="center"/>
    </xf>
    <xf numFmtId="0" fontId="5" fillId="13" borderId="14" xfId="0" applyFont="1" applyFill="1" applyBorder="1" applyAlignment="1">
      <alignment horizontal="center" vertical="center"/>
    </xf>
    <xf numFmtId="9" fontId="5" fillId="13" borderId="14" xfId="0" applyNumberFormat="1" applyFont="1" applyFill="1" applyBorder="1" applyAlignment="1">
      <alignment horizontal="center" vertical="center"/>
    </xf>
    <xf numFmtId="0" fontId="45" fillId="13" borderId="19" xfId="0" applyFont="1" applyFill="1" applyBorder="1" applyAlignment="1">
      <alignment vertical="center"/>
    </xf>
    <xf numFmtId="0" fontId="5" fillId="13" borderId="19" xfId="0" applyFont="1" applyFill="1" applyBorder="1" applyAlignment="1">
      <alignment horizontal="center" vertical="center"/>
    </xf>
    <xf numFmtId="9" fontId="5" fillId="13" borderId="19" xfId="0" applyNumberFormat="1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left" vertical="center"/>
    </xf>
    <xf numFmtId="0" fontId="1" fillId="10" borderId="16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45" fillId="4" borderId="14" xfId="0" applyFont="1" applyFill="1" applyBorder="1" applyAlignment="1">
      <alignment horizontal="center" vertical="center"/>
    </xf>
    <xf numFmtId="173" fontId="5" fillId="4" borderId="13" xfId="0" applyNumberFormat="1" applyFont="1" applyFill="1" applyBorder="1" applyAlignment="1">
      <alignment horizontal="center" vertical="center"/>
    </xf>
    <xf numFmtId="9" fontId="45" fillId="4" borderId="14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9" fontId="45" fillId="33" borderId="20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173" fontId="5" fillId="34" borderId="14" xfId="0" applyNumberFormat="1" applyFont="1" applyFill="1" applyBorder="1" applyAlignment="1">
      <alignment horizontal="center" vertical="center"/>
    </xf>
    <xf numFmtId="173" fontId="5" fillId="34" borderId="18" xfId="0" applyNumberFormat="1" applyFont="1" applyFill="1" applyBorder="1" applyAlignment="1">
      <alignment horizontal="center" vertical="center"/>
    </xf>
    <xf numFmtId="173" fontId="5" fillId="34" borderId="19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45" fillId="19" borderId="19" xfId="0" applyFont="1" applyFill="1" applyBorder="1" applyAlignment="1">
      <alignment vertical="center"/>
    </xf>
    <xf numFmtId="0" fontId="5" fillId="19" borderId="21" xfId="0" applyFont="1" applyFill="1" applyBorder="1" applyAlignment="1">
      <alignment horizontal="center" vertical="center"/>
    </xf>
    <xf numFmtId="173" fontId="5" fillId="19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45" fillId="35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6" fillId="35" borderId="12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9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Alignment="1">
      <alignment horizontal="center"/>
    </xf>
    <xf numFmtId="9" fontId="4" fillId="0" borderId="0" xfId="0" applyNumberFormat="1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center"/>
    </xf>
    <xf numFmtId="0" fontId="45" fillId="34" borderId="22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173" fontId="5" fillId="34" borderId="20" xfId="0" applyNumberFormat="1" applyFont="1" applyFill="1" applyBorder="1" applyAlignment="1">
      <alignment horizontal="center" vertical="center"/>
    </xf>
    <xf numFmtId="0" fontId="45" fillId="19" borderId="12" xfId="0" applyFont="1" applyFill="1" applyBorder="1" applyAlignment="1">
      <alignment vertical="center"/>
    </xf>
    <xf numFmtId="0" fontId="5" fillId="19" borderId="12" xfId="0" applyFont="1" applyFill="1" applyBorder="1" applyAlignment="1">
      <alignment horizontal="center" vertical="center"/>
    </xf>
    <xf numFmtId="173" fontId="5" fillId="19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5" fillId="4" borderId="20" xfId="0" applyFont="1" applyFill="1" applyBorder="1" applyAlignment="1">
      <alignment vertical="center"/>
    </xf>
    <xf numFmtId="0" fontId="45" fillId="4" borderId="20" xfId="0" applyFont="1" applyFill="1" applyBorder="1" applyAlignment="1">
      <alignment horizontal="center" vertical="center"/>
    </xf>
    <xf numFmtId="9" fontId="45" fillId="4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/>
    </xf>
    <xf numFmtId="172" fontId="1" fillId="12" borderId="26" xfId="0" applyNumberFormat="1" applyFont="1" applyFill="1" applyBorder="1" applyAlignment="1">
      <alignment horizontal="left" vertical="center"/>
    </xf>
    <xf numFmtId="172" fontId="1" fillId="12" borderId="27" xfId="0" applyNumberFormat="1" applyFont="1" applyFill="1" applyBorder="1" applyAlignment="1">
      <alignment horizontal="left" vertical="center"/>
    </xf>
    <xf numFmtId="0" fontId="1" fillId="12" borderId="28" xfId="0" applyFont="1" applyFill="1" applyBorder="1" applyAlignment="1">
      <alignment horizontal="left" vertical="center"/>
    </xf>
    <xf numFmtId="0" fontId="1" fillId="12" borderId="29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172" fontId="1" fillId="10" borderId="26" xfId="0" applyNumberFormat="1" applyFont="1" applyFill="1" applyBorder="1" applyAlignment="1">
      <alignment horizontal="left" vertical="center"/>
    </xf>
    <xf numFmtId="172" fontId="1" fillId="10" borderId="27" xfId="0" applyNumberFormat="1" applyFont="1" applyFill="1" applyBorder="1" applyAlignment="1">
      <alignment horizontal="left" vertical="center"/>
    </xf>
    <xf numFmtId="0" fontId="1" fillId="10" borderId="28" xfId="0" applyFont="1" applyFill="1" applyBorder="1" applyAlignment="1">
      <alignment horizontal="left" vertical="center"/>
    </xf>
    <xf numFmtId="0" fontId="1" fillId="10" borderId="29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"/>
          <c:y val="0.335"/>
          <c:w val="0.638"/>
          <c:h val="0.67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'COPA SAGA_18_11_17'!$C$9:$C$10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val>
            <c:numRef>
              <c:f>'COPA SAGA_18_11_17'!$C$9:$C$11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08925"/>
          <c:w val="0.6015"/>
          <c:h val="0.9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'COPA SAGA_18_11_17'!$A$14:$A$18</c:f>
              <c:strCache/>
            </c:strRef>
          </c:cat>
          <c:val>
            <c:numRef>
              <c:f>'COPA SAGA_18_11_17'!$B$14:$B$18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'COPA SAGA_18_11_17'!$A$14:$A$18</c:f>
              <c:strCache/>
            </c:strRef>
          </c:cat>
          <c:val>
            <c:numRef>
              <c:f>'COPA SAGA_18_11_17'!$C$14:$C$18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75"/>
          <c:y val="0.32125"/>
          <c:w val="0.2785"/>
          <c:h val="0.65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8475"/>
          <c:w val="0.77525"/>
          <c:h val="0.82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'COPA SAGA_16_09_17'!$C$9:$C$10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75"/>
          <c:y val="0.12625"/>
          <c:w val="0.55175"/>
          <c:h val="0.8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'COPA SAGA_16_09_17'!$A$14:$A$24</c:f>
              <c:strCache/>
            </c:strRef>
          </c:cat>
          <c:val>
            <c:numRef>
              <c:f>'COPA SAGA_16_09_17'!$B$14:$B$24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'COPA SAGA_16_09_17'!$A$14:$A$24</c:f>
              <c:strCache/>
            </c:strRef>
          </c:cat>
          <c:val>
            <c:numRef>
              <c:f>'COPA SAGA_16_09_17'!$C$14:$C$24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125"/>
          <c:w val="0.224"/>
          <c:h val="0.8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0.014</cdr:y>
    </cdr:from>
    <cdr:to>
      <cdr:x>0.98975</cdr:x>
      <cdr:y>0.133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66700" y="38100"/>
          <a:ext cx="508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Análise Geral de Súmula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Copa Saga 18/11/2017</a:t>
          </a:r>
        </a:p>
      </cdr:txBody>
    </cdr:sp>
  </cdr:relSizeAnchor>
  <cdr:relSizeAnchor xmlns:cdr="http://schemas.openxmlformats.org/drawingml/2006/chartDrawing">
    <cdr:from>
      <cdr:x>0.157</cdr:x>
      <cdr:y>0.2215</cdr:y>
    </cdr:from>
    <cdr:to>
      <cdr:x>0.2305</cdr:x>
      <cdr:y>0.34975</cdr:y>
    </cdr:to>
    <cdr:sp fLocksText="0">
      <cdr:nvSpPr>
        <cdr:cNvPr id="2" name="CaixaDeTexto 2"/>
        <cdr:cNvSpPr txBox="1">
          <a:spLocks noChangeArrowheads="1"/>
        </cdr:cNvSpPr>
      </cdr:nvSpPr>
      <cdr:spPr>
        <a:xfrm>
          <a:off x="847725" y="742950"/>
          <a:ext cx="4000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0.3665</cdr:y>
    </cdr:from>
    <cdr:to>
      <cdr:x>0.28775</cdr:x>
      <cdr:y>0.45925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1038225" y="122872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25%</a:t>
          </a:r>
        </a:p>
      </cdr:txBody>
    </cdr:sp>
  </cdr:relSizeAnchor>
  <cdr:relSizeAnchor xmlns:cdr="http://schemas.openxmlformats.org/drawingml/2006/chartDrawing">
    <cdr:from>
      <cdr:x>0.78875</cdr:x>
      <cdr:y>0.442</cdr:y>
    </cdr:from>
    <cdr:to>
      <cdr:x>0.90725</cdr:x>
      <cdr:y>0.55425</cdr:y>
    </cdr:to>
    <cdr:sp>
      <cdr:nvSpPr>
        <cdr:cNvPr id="4" name="CaixaDeTexto 4"/>
        <cdr:cNvSpPr txBox="1">
          <a:spLocks noChangeArrowheads="1"/>
        </cdr:cNvSpPr>
      </cdr:nvSpPr>
      <cdr:spPr>
        <a:xfrm>
          <a:off x="4267200" y="1485900"/>
          <a:ext cx="6381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0.02075</cdr:y>
    </cdr:from>
    <cdr:to>
      <cdr:x>0.9735</cdr:x>
      <cdr:y>0.2625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42875" y="66675"/>
          <a:ext cx="51244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Análise de Súmulas por itens da Copa Saga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18/11/2017 </a:t>
          </a:r>
        </a:p>
      </cdr:txBody>
    </cdr:sp>
  </cdr:relSizeAnchor>
  <cdr:relSizeAnchor xmlns:cdr="http://schemas.openxmlformats.org/drawingml/2006/chartDrawing">
    <cdr:from>
      <cdr:x>0.47825</cdr:x>
      <cdr:y>0.31575</cdr:y>
    </cdr:from>
    <cdr:to>
      <cdr:x>0.5825</cdr:x>
      <cdr:y>0.369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2590800" y="11049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23,8%</a:t>
          </a:r>
        </a:p>
      </cdr:txBody>
    </cdr:sp>
  </cdr:relSizeAnchor>
  <cdr:relSizeAnchor xmlns:cdr="http://schemas.openxmlformats.org/drawingml/2006/chartDrawing">
    <cdr:from>
      <cdr:x>-0.0005</cdr:x>
      <cdr:y>0.4455</cdr:y>
    </cdr:from>
    <cdr:to>
      <cdr:x>0.11775</cdr:x>
      <cdr:y>0.497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0" y="156210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14,3%</a:t>
          </a:r>
        </a:p>
      </cdr:txBody>
    </cdr:sp>
  </cdr:relSizeAnchor>
  <cdr:relSizeAnchor xmlns:cdr="http://schemas.openxmlformats.org/drawingml/2006/chartDrawing">
    <cdr:from>
      <cdr:x>0.06575</cdr:x>
      <cdr:y>0.3495</cdr:y>
    </cdr:from>
    <cdr:to>
      <cdr:x>0.15925</cdr:x>
      <cdr:y>0.3975</cdr:y>
    </cdr:to>
    <cdr:sp>
      <cdr:nvSpPr>
        <cdr:cNvPr id="4" name="CaixaDeTexto 4"/>
        <cdr:cNvSpPr txBox="1">
          <a:spLocks noChangeArrowheads="1"/>
        </cdr:cNvSpPr>
      </cdr:nvSpPr>
      <cdr:spPr>
        <a:xfrm>
          <a:off x="352425" y="12287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9,5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0.222</cdr:x>
      <cdr:y>0.30875</cdr:y>
    </cdr:from>
    <cdr:to>
      <cdr:x>0.326</cdr:x>
      <cdr:y>0.35675</cdr:y>
    </cdr:to>
    <cdr:sp>
      <cdr:nvSpPr>
        <cdr:cNvPr id="5" name="CaixaDeTexto 5"/>
        <cdr:cNvSpPr txBox="1">
          <a:spLocks noChangeArrowheads="1"/>
        </cdr:cNvSpPr>
      </cdr:nvSpPr>
      <cdr:spPr>
        <a:xfrm>
          <a:off x="1200150" y="108585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9,5%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447675</xdr:colOff>
      <xdr:row>5</xdr:row>
      <xdr:rowOff>219075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210550" y="137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142875</xdr:colOff>
      <xdr:row>0</xdr:row>
      <xdr:rowOff>0</xdr:rowOff>
    </xdr:from>
    <xdr:to>
      <xdr:col>13</xdr:col>
      <xdr:colOff>400050</xdr:colOff>
      <xdr:row>12</xdr:row>
      <xdr:rowOff>209550</xdr:rowOff>
    </xdr:to>
    <xdr:graphicFrame>
      <xdr:nvGraphicFramePr>
        <xdr:cNvPr id="2" name="Gráfico 5"/>
        <xdr:cNvGraphicFramePr/>
      </xdr:nvGraphicFramePr>
      <xdr:xfrm>
        <a:off x="5295900" y="0"/>
        <a:ext cx="5410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13</xdr:row>
      <xdr:rowOff>104775</xdr:rowOff>
    </xdr:from>
    <xdr:to>
      <xdr:col>13</xdr:col>
      <xdr:colOff>438150</xdr:colOff>
      <xdr:row>24</xdr:row>
      <xdr:rowOff>276225</xdr:rowOff>
    </xdr:to>
    <xdr:graphicFrame>
      <xdr:nvGraphicFramePr>
        <xdr:cNvPr id="3" name="Gráfico 8"/>
        <xdr:cNvGraphicFramePr/>
      </xdr:nvGraphicFramePr>
      <xdr:xfrm>
        <a:off x="5324475" y="3543300"/>
        <a:ext cx="54197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285750</xdr:colOff>
      <xdr:row>22</xdr:row>
      <xdr:rowOff>228600</xdr:rowOff>
    </xdr:from>
    <xdr:to>
      <xdr:col>9</xdr:col>
      <xdr:colOff>247650</xdr:colOff>
      <xdr:row>23</xdr:row>
      <xdr:rowOff>180975</xdr:rowOff>
    </xdr:to>
    <xdr:sp>
      <xdr:nvSpPr>
        <xdr:cNvPr id="4" name="CaixaDeTexto 9"/>
        <xdr:cNvSpPr txBox="1">
          <a:spLocks noChangeArrowheads="1"/>
        </xdr:cNvSpPr>
      </xdr:nvSpPr>
      <xdr:spPr>
        <a:xfrm>
          <a:off x="7439025" y="6410325"/>
          <a:ext cx="571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42,9%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0.16125</cdr:y>
    </cdr:from>
    <cdr:to>
      <cdr:x>0.15175</cdr:x>
      <cdr:y>0.3395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0" y="523875"/>
          <a:ext cx="8286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22% incorretas</a:t>
          </a:r>
        </a:p>
      </cdr:txBody>
    </cdr:sp>
  </cdr:relSizeAnchor>
  <cdr:relSizeAnchor xmlns:cdr="http://schemas.openxmlformats.org/drawingml/2006/chartDrawing">
    <cdr:from>
      <cdr:x>0.7445</cdr:x>
      <cdr:y>0.4165</cdr:y>
    </cdr:from>
    <cdr:to>
      <cdr:x>0.8965</cdr:x>
      <cdr:y>0.592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4057650" y="1352550"/>
          <a:ext cx="8286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78% corretas</a:t>
          </a:r>
        </a:p>
      </cdr:txBody>
    </cdr:sp>
  </cdr:relSizeAnchor>
  <cdr:relSizeAnchor xmlns:cdr="http://schemas.openxmlformats.org/drawingml/2006/chartDrawing">
    <cdr:from>
      <cdr:x>0.127</cdr:x>
      <cdr:y>0.051</cdr:y>
    </cdr:from>
    <cdr:to>
      <cdr:x>0.95425</cdr:x>
      <cdr:y>0.17075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685800" y="161925"/>
          <a:ext cx="4514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Anásile  Geral de súmulas da Copa Saga  16/09/2017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0.02275</cdr:y>
    </cdr:from>
    <cdr:to>
      <cdr:x>0.7315</cdr:x>
      <cdr:y>0.2115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47625" y="66675"/>
          <a:ext cx="3962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Análise de súmulas por itens da Copa Saga 16/09/2017</a:t>
          </a:r>
        </a:p>
      </cdr:txBody>
    </cdr:sp>
  </cdr:relSizeAnchor>
  <cdr:relSizeAnchor xmlns:cdr="http://schemas.openxmlformats.org/drawingml/2006/chartDrawing">
    <cdr:from>
      <cdr:x>0.547</cdr:x>
      <cdr:y>0.346</cdr:y>
    </cdr:from>
    <cdr:to>
      <cdr:x>0.6535</cdr:x>
      <cdr:y>0.3885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3000375" y="114300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34,8%</a:t>
          </a:r>
        </a:p>
      </cdr:txBody>
    </cdr:sp>
  </cdr:relSizeAnchor>
  <cdr:relSizeAnchor xmlns:cdr="http://schemas.openxmlformats.org/drawingml/2006/chartDrawing">
    <cdr:from>
      <cdr:x>0.493</cdr:x>
      <cdr:y>0.711</cdr:y>
    </cdr:from>
    <cdr:to>
      <cdr:x>0.61375</cdr:x>
      <cdr:y>0.7695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2695575" y="234315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17,4%</a:t>
          </a:r>
        </a:p>
      </cdr:txBody>
    </cdr:sp>
  </cdr:relSizeAnchor>
  <cdr:relSizeAnchor xmlns:cdr="http://schemas.openxmlformats.org/drawingml/2006/chartDrawing">
    <cdr:from>
      <cdr:x>0.1545</cdr:x>
      <cdr:y>0.68775</cdr:y>
    </cdr:from>
    <cdr:to>
      <cdr:x>0.2925</cdr:x>
      <cdr:y>0.755</cdr:y>
    </cdr:to>
    <cdr:sp fLocksText="0">
      <cdr:nvSpPr>
        <cdr:cNvPr id="4" name="CaixaDeTexto 4"/>
        <cdr:cNvSpPr txBox="1">
          <a:spLocks noChangeArrowheads="1"/>
        </cdr:cNvSpPr>
      </cdr:nvSpPr>
      <cdr:spPr>
        <a:xfrm>
          <a:off x="838200" y="22669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0.18425</cdr:x>
      <cdr:y>0.6795</cdr:y>
    </cdr:from>
    <cdr:to>
      <cdr:x>0.2925</cdr:x>
      <cdr:y>0.73475</cdr:y>
    </cdr:to>
    <cdr:sp>
      <cdr:nvSpPr>
        <cdr:cNvPr id="5" name="CaixaDeTexto 5"/>
        <cdr:cNvSpPr txBox="1">
          <a:spLocks noChangeArrowheads="1"/>
        </cdr:cNvSpPr>
      </cdr:nvSpPr>
      <cdr:spPr>
        <a:xfrm>
          <a:off x="1009650" y="22383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17,4%</a:t>
          </a:r>
        </a:p>
      </cdr:txBody>
    </cdr:sp>
  </cdr:relSizeAnchor>
  <cdr:relSizeAnchor xmlns:cdr="http://schemas.openxmlformats.org/drawingml/2006/chartDrawing">
    <cdr:from>
      <cdr:x>0.037</cdr:x>
      <cdr:y>0.468</cdr:y>
    </cdr:from>
    <cdr:to>
      <cdr:x>0.14125</cdr:x>
      <cdr:y>0.53525</cdr:y>
    </cdr:to>
    <cdr:sp>
      <cdr:nvSpPr>
        <cdr:cNvPr id="6" name="CaixaDeTexto 6"/>
        <cdr:cNvSpPr txBox="1">
          <a:spLocks noChangeArrowheads="1"/>
        </cdr:cNvSpPr>
      </cdr:nvSpPr>
      <cdr:spPr>
        <a:xfrm>
          <a:off x="200025" y="154305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13,0%</a:t>
          </a:r>
        </a:p>
      </cdr:txBody>
    </cdr:sp>
  </cdr:relSizeAnchor>
  <cdr:relSizeAnchor xmlns:cdr="http://schemas.openxmlformats.org/drawingml/2006/chartDrawing">
    <cdr:from>
      <cdr:x>0.14675</cdr:x>
      <cdr:y>0.36225</cdr:y>
    </cdr:from>
    <cdr:to>
      <cdr:x>0.244</cdr:x>
      <cdr:y>0.407</cdr:y>
    </cdr:to>
    <cdr:sp>
      <cdr:nvSpPr>
        <cdr:cNvPr id="7" name="CaixaDeTexto 7"/>
        <cdr:cNvSpPr txBox="1">
          <a:spLocks noChangeArrowheads="1"/>
        </cdr:cNvSpPr>
      </cdr:nvSpPr>
      <cdr:spPr>
        <a:xfrm>
          <a:off x="800100" y="1190625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8,7%</a:t>
          </a:r>
        </a:p>
      </cdr:txBody>
    </cdr:sp>
  </cdr:relSizeAnchor>
  <cdr:relSizeAnchor xmlns:cdr="http://schemas.openxmlformats.org/drawingml/2006/chartDrawing">
    <cdr:from>
      <cdr:x>0.36375</cdr:x>
      <cdr:y>0.3135</cdr:y>
    </cdr:from>
    <cdr:to>
      <cdr:x>0.45925</cdr:x>
      <cdr:y>0.3705</cdr:y>
    </cdr:to>
    <cdr:sp>
      <cdr:nvSpPr>
        <cdr:cNvPr id="8" name="CaixaDeTexto 8"/>
        <cdr:cNvSpPr txBox="1">
          <a:spLocks noChangeArrowheads="1"/>
        </cdr:cNvSpPr>
      </cdr:nvSpPr>
      <cdr:spPr>
        <a:xfrm>
          <a:off x="1990725" y="102870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4,3%</a:t>
          </a:r>
        </a:p>
      </cdr:txBody>
    </cdr:sp>
  </cdr:relSizeAnchor>
  <cdr:relSizeAnchor xmlns:cdr="http://schemas.openxmlformats.org/drawingml/2006/chartDrawing">
    <cdr:from>
      <cdr:x>0.24225</cdr:x>
      <cdr:y>0.317</cdr:y>
    </cdr:from>
    <cdr:to>
      <cdr:x>0.3395</cdr:x>
      <cdr:y>0.36825</cdr:y>
    </cdr:to>
    <cdr:sp>
      <cdr:nvSpPr>
        <cdr:cNvPr id="9" name="CaixaDeTexto 9"/>
        <cdr:cNvSpPr txBox="1">
          <a:spLocks noChangeArrowheads="1"/>
        </cdr:cNvSpPr>
      </cdr:nvSpPr>
      <cdr:spPr>
        <a:xfrm>
          <a:off x="1323975" y="103822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4,3%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447675</xdr:colOff>
      <xdr:row>5</xdr:row>
      <xdr:rowOff>219075</xdr:rowOff>
    </xdr:from>
    <xdr:ext cx="180975" cy="266700"/>
    <xdr:sp fLocksText="0">
      <xdr:nvSpPr>
        <xdr:cNvPr id="1" name="CaixaDeTexto 3"/>
        <xdr:cNvSpPr txBox="1">
          <a:spLocks noChangeArrowheads="1"/>
        </xdr:cNvSpPr>
      </xdr:nvSpPr>
      <xdr:spPr>
        <a:xfrm>
          <a:off x="8210550" y="137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161925</xdr:rowOff>
    </xdr:from>
    <xdr:to>
      <xdr:col>13</xdr:col>
      <xdr:colOff>476250</xdr:colOff>
      <xdr:row>12</xdr:row>
      <xdr:rowOff>266700</xdr:rowOff>
    </xdr:to>
    <xdr:graphicFrame>
      <xdr:nvGraphicFramePr>
        <xdr:cNvPr id="2" name="Gráfico 5"/>
        <xdr:cNvGraphicFramePr/>
      </xdr:nvGraphicFramePr>
      <xdr:xfrm>
        <a:off x="5324475" y="161925"/>
        <a:ext cx="5457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13</xdr:row>
      <xdr:rowOff>304800</xdr:rowOff>
    </xdr:from>
    <xdr:to>
      <xdr:col>13</xdr:col>
      <xdr:colOff>533400</xdr:colOff>
      <xdr:row>24</xdr:row>
      <xdr:rowOff>257175</xdr:rowOff>
    </xdr:to>
    <xdr:graphicFrame>
      <xdr:nvGraphicFramePr>
        <xdr:cNvPr id="3" name="Gráfico 6"/>
        <xdr:cNvGraphicFramePr/>
      </xdr:nvGraphicFramePr>
      <xdr:xfrm>
        <a:off x="5353050" y="3743325"/>
        <a:ext cx="54864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D22" sqref="D22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4" width="13.28125" style="2" customWidth="1"/>
    <col min="5" max="5" width="2.57421875" style="0" customWidth="1"/>
    <col min="10" max="10" width="10.7109375" style="0" customWidth="1"/>
  </cols>
  <sheetData>
    <row r="1" spans="1:6" ht="21.75" customHeight="1">
      <c r="A1" s="17" t="s">
        <v>0</v>
      </c>
      <c r="B1" s="96" t="s">
        <v>54</v>
      </c>
      <c r="C1" s="97"/>
      <c r="D1" s="68"/>
      <c r="E1" s="60"/>
      <c r="F1" s="59"/>
    </row>
    <row r="2" spans="1:6" ht="21.75" customHeight="1">
      <c r="A2" s="18" t="s">
        <v>1</v>
      </c>
      <c r="B2" s="98">
        <v>43057</v>
      </c>
      <c r="C2" s="99"/>
      <c r="D2" s="69"/>
      <c r="E2" s="61"/>
      <c r="F2" s="59"/>
    </row>
    <row r="3" spans="1:6" ht="21.75" customHeight="1">
      <c r="A3" s="19" t="s">
        <v>2</v>
      </c>
      <c r="B3" s="100">
        <v>26</v>
      </c>
      <c r="C3" s="101"/>
      <c r="D3" s="68"/>
      <c r="E3" s="60"/>
      <c r="F3" s="59"/>
    </row>
    <row r="4" ht="12.75">
      <c r="D4" s="70"/>
    </row>
    <row r="5" ht="12.75">
      <c r="D5" s="70"/>
    </row>
    <row r="6" spans="1:4" ht="22.5" customHeight="1">
      <c r="A6" s="9" t="s">
        <v>9</v>
      </c>
      <c r="B6" s="102">
        <v>57</v>
      </c>
      <c r="C6" s="103"/>
      <c r="D6" s="71"/>
    </row>
    <row r="7" spans="1:4" ht="22.5" customHeight="1">
      <c r="A7" s="4"/>
      <c r="B7" s="5"/>
      <c r="C7" s="3"/>
      <c r="D7" s="72"/>
    </row>
    <row r="8" spans="1:4" ht="22.5" customHeight="1">
      <c r="A8" s="11" t="s">
        <v>3</v>
      </c>
      <c r="B8" s="12" t="s">
        <v>4</v>
      </c>
      <c r="C8" s="13" t="s">
        <v>5</v>
      </c>
      <c r="D8" s="73"/>
    </row>
    <row r="9" spans="1:4" ht="22.5" customHeight="1">
      <c r="A9" s="14" t="s">
        <v>20</v>
      </c>
      <c r="B9" s="15">
        <v>40</v>
      </c>
      <c r="C9" s="42">
        <f>SUM(B9/B6/100%)</f>
        <v>0.7017543859649122</v>
      </c>
      <c r="D9" s="74"/>
    </row>
    <row r="10" spans="1:4" ht="22.5" customHeight="1">
      <c r="A10" s="88" t="s">
        <v>23</v>
      </c>
      <c r="B10" s="89">
        <v>17</v>
      </c>
      <c r="C10" s="90">
        <f>SUM(B10/B6/100%)</f>
        <v>0.2982456140350877</v>
      </c>
      <c r="D10" s="74"/>
    </row>
    <row r="11" spans="1:4" ht="22.5" customHeight="1">
      <c r="A11" s="82" t="s">
        <v>24</v>
      </c>
      <c r="B11" s="83">
        <f>SUM(B9+B10)</f>
        <v>57</v>
      </c>
      <c r="C11" s="84">
        <f>SUM(C9+C10)</f>
        <v>1</v>
      </c>
      <c r="D11" s="74"/>
    </row>
    <row r="12" spans="1:4" ht="22.5" customHeight="1">
      <c r="A12" s="43"/>
      <c r="B12" s="44"/>
      <c r="C12" s="45"/>
      <c r="D12" s="74"/>
    </row>
    <row r="13" spans="1:4" ht="22.5" customHeight="1">
      <c r="A13" s="93" t="s">
        <v>25</v>
      </c>
      <c r="B13" s="94"/>
      <c r="C13" s="95"/>
      <c r="D13" s="75"/>
    </row>
    <row r="14" spans="1:4" ht="24" customHeight="1">
      <c r="A14" s="46" t="s">
        <v>38</v>
      </c>
      <c r="B14" s="47">
        <v>5</v>
      </c>
      <c r="C14" s="52">
        <f>SUM(B14/B25)</f>
        <v>0.23809523809523808</v>
      </c>
      <c r="D14" s="76"/>
    </row>
    <row r="15" spans="1:6" ht="24" customHeight="1">
      <c r="A15" s="46" t="s">
        <v>66</v>
      </c>
      <c r="B15" s="47">
        <v>9</v>
      </c>
      <c r="C15" s="52">
        <f>SUM(B15/B25)</f>
        <v>0.42857142857142855</v>
      </c>
      <c r="D15" s="76"/>
      <c r="F15" s="55"/>
    </row>
    <row r="16" spans="1:4" ht="24" customHeight="1">
      <c r="A16" s="48" t="s">
        <v>29</v>
      </c>
      <c r="B16" s="49">
        <v>3</v>
      </c>
      <c r="C16" s="52">
        <f>SUM(B16/B25)</f>
        <v>0.14285714285714285</v>
      </c>
      <c r="D16" s="76"/>
    </row>
    <row r="17" spans="1:4" ht="24" customHeight="1">
      <c r="A17" s="48" t="s">
        <v>40</v>
      </c>
      <c r="B17" s="49">
        <v>2</v>
      </c>
      <c r="C17" s="52">
        <f>SUM(B17/B25)</f>
        <v>0.09523809523809523</v>
      </c>
      <c r="D17" s="76"/>
    </row>
    <row r="18" spans="1:4" ht="24" customHeight="1">
      <c r="A18" s="48" t="s">
        <v>37</v>
      </c>
      <c r="B18" s="49">
        <v>2</v>
      </c>
      <c r="C18" s="52">
        <f>SUM(B18/B25)</f>
        <v>0.09523809523809523</v>
      </c>
      <c r="D18" s="76"/>
    </row>
    <row r="19" spans="1:4" ht="24" customHeight="1">
      <c r="A19" s="48" t="s">
        <v>49</v>
      </c>
      <c r="B19" s="49"/>
      <c r="C19" s="52">
        <f aca="true" t="shared" si="0" ref="C15:C22">SUM(B19/B30)</f>
        <v>0</v>
      </c>
      <c r="D19" s="76"/>
    </row>
    <row r="20" spans="1:4" ht="24" customHeight="1">
      <c r="A20" s="48" t="s">
        <v>41</v>
      </c>
      <c r="B20" s="49"/>
      <c r="C20" s="52">
        <f t="shared" si="0"/>
        <v>0</v>
      </c>
      <c r="D20" s="76"/>
    </row>
    <row r="21" spans="1:4" ht="24" customHeight="1">
      <c r="A21" s="48" t="s">
        <v>18</v>
      </c>
      <c r="B21" s="49"/>
      <c r="C21" s="52">
        <f t="shared" si="0"/>
        <v>0</v>
      </c>
      <c r="D21" s="76"/>
    </row>
    <row r="22" spans="1:4" ht="24" customHeight="1">
      <c r="A22" s="48" t="s">
        <v>11</v>
      </c>
      <c r="B22" s="49"/>
      <c r="C22" s="52">
        <f t="shared" si="0"/>
        <v>0</v>
      </c>
      <c r="D22" s="76"/>
    </row>
    <row r="23" spans="1:4" ht="24" customHeight="1">
      <c r="A23" s="48" t="s">
        <v>30</v>
      </c>
      <c r="B23" s="49"/>
      <c r="C23" s="52">
        <f>SUM(B23/B25)</f>
        <v>0</v>
      </c>
      <c r="D23" s="76"/>
    </row>
    <row r="24" spans="1:4" ht="24" customHeight="1">
      <c r="A24" s="79" t="s">
        <v>17</v>
      </c>
      <c r="B24" s="80"/>
      <c r="C24" s="81">
        <f>SUM(B24/B25)</f>
        <v>0</v>
      </c>
      <c r="D24" s="76"/>
    </row>
    <row r="25" spans="1:4" ht="24" customHeight="1">
      <c r="A25" s="82" t="s">
        <v>36</v>
      </c>
      <c r="B25" s="83">
        <f>SUM(B14:B24)</f>
        <v>21</v>
      </c>
      <c r="C25" s="84">
        <f>SUM(C14:C24)</f>
        <v>1</v>
      </c>
      <c r="D25" s="76"/>
    </row>
    <row r="26" spans="1:4" ht="24" customHeight="1">
      <c r="A26" s="6"/>
      <c r="B26" s="7"/>
      <c r="C26" s="8"/>
      <c r="D26" s="8"/>
    </row>
    <row r="27" spans="1:11" ht="25.5">
      <c r="A27" s="62" t="s">
        <v>59</v>
      </c>
      <c r="B27" s="67" t="s">
        <v>69</v>
      </c>
      <c r="C27" s="67" t="s">
        <v>67</v>
      </c>
      <c r="D27" s="66" t="s">
        <v>5</v>
      </c>
      <c r="F27" s="104" t="s">
        <v>64</v>
      </c>
      <c r="G27" s="105"/>
      <c r="H27" s="85" t="s">
        <v>60</v>
      </c>
      <c r="I27" s="86" t="s">
        <v>63</v>
      </c>
      <c r="J27" s="87" t="s">
        <v>71</v>
      </c>
      <c r="K27" s="85" t="s">
        <v>5</v>
      </c>
    </row>
    <row r="28" spans="1:11" ht="16.5" customHeight="1">
      <c r="A28" s="65" t="s">
        <v>50</v>
      </c>
      <c r="B28" s="77">
        <v>33</v>
      </c>
      <c r="C28" s="63">
        <v>11</v>
      </c>
      <c r="D28" s="64">
        <f aca="true" t="shared" si="1" ref="D28:D33">SUM(C28/B28)</f>
        <v>0.3333333333333333</v>
      </c>
      <c r="F28" s="91" t="s">
        <v>62</v>
      </c>
      <c r="G28" s="92"/>
      <c r="H28" s="63">
        <v>17</v>
      </c>
      <c r="I28" s="63">
        <v>33</v>
      </c>
      <c r="J28" s="63">
        <v>16</v>
      </c>
      <c r="K28" s="64">
        <f>J28/I28</f>
        <v>0.48484848484848486</v>
      </c>
    </row>
    <row r="29" spans="1:11" ht="16.5" customHeight="1">
      <c r="A29" s="65" t="s">
        <v>55</v>
      </c>
      <c r="B29" s="77">
        <v>12</v>
      </c>
      <c r="C29" s="63">
        <v>2</v>
      </c>
      <c r="D29" s="64">
        <f t="shared" si="1"/>
        <v>0.16666666666666666</v>
      </c>
      <c r="F29" s="91" t="s">
        <v>61</v>
      </c>
      <c r="G29" s="92"/>
      <c r="H29" s="63">
        <v>9</v>
      </c>
      <c r="I29" s="63">
        <v>24</v>
      </c>
      <c r="J29" s="63">
        <v>1</v>
      </c>
      <c r="K29" s="64">
        <f>J29/I29</f>
        <v>0.041666666666666664</v>
      </c>
    </row>
    <row r="30" spans="1:11" ht="16.5" customHeight="1">
      <c r="A30" s="65" t="s">
        <v>58</v>
      </c>
      <c r="B30" s="77">
        <v>4</v>
      </c>
      <c r="C30" s="63">
        <v>0</v>
      </c>
      <c r="D30" s="64">
        <f t="shared" si="1"/>
        <v>0</v>
      </c>
      <c r="I30" s="1"/>
      <c r="J30" s="1"/>
      <c r="K30" s="1"/>
    </row>
    <row r="31" spans="1:11" ht="16.5" customHeight="1">
      <c r="A31" s="65" t="s">
        <v>72</v>
      </c>
      <c r="B31" s="77">
        <v>2</v>
      </c>
      <c r="C31" s="63">
        <v>1</v>
      </c>
      <c r="D31" s="64">
        <f t="shared" si="1"/>
        <v>0.5</v>
      </c>
      <c r="I31" s="1"/>
      <c r="J31" s="1"/>
      <c r="K31" s="1"/>
    </row>
    <row r="32" spans="1:11" ht="16.5" customHeight="1">
      <c r="A32" s="65" t="s">
        <v>33</v>
      </c>
      <c r="B32" s="77">
        <v>2</v>
      </c>
      <c r="C32" s="63">
        <v>1</v>
      </c>
      <c r="D32" s="64">
        <f t="shared" si="1"/>
        <v>0.5</v>
      </c>
      <c r="I32" s="1"/>
      <c r="J32" s="1"/>
      <c r="K32" s="1"/>
    </row>
    <row r="33" spans="1:11" ht="16.5" customHeight="1">
      <c r="A33" s="65" t="s">
        <v>57</v>
      </c>
      <c r="B33" s="77">
        <v>4</v>
      </c>
      <c r="C33" s="63">
        <v>2</v>
      </c>
      <c r="D33" s="64">
        <f t="shared" si="1"/>
        <v>0.5</v>
      </c>
      <c r="I33" s="1"/>
      <c r="J33" s="1"/>
      <c r="K33" s="1"/>
    </row>
  </sheetData>
  <sheetProtection/>
  <mergeCells count="8">
    <mergeCell ref="F28:G28"/>
    <mergeCell ref="F29:G29"/>
    <mergeCell ref="B1:C1"/>
    <mergeCell ref="B2:C2"/>
    <mergeCell ref="B3:C3"/>
    <mergeCell ref="B6:C6"/>
    <mergeCell ref="A13:C13"/>
    <mergeCell ref="F27:G2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A27" sqref="A27:C27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35</v>
      </c>
      <c r="C1" s="96"/>
      <c r="D1" s="97"/>
    </row>
    <row r="2" spans="1:4" ht="21.75" customHeight="1">
      <c r="A2" s="18" t="s">
        <v>1</v>
      </c>
      <c r="B2" s="98">
        <v>42847</v>
      </c>
      <c r="C2" s="98"/>
      <c r="D2" s="99"/>
    </row>
    <row r="3" spans="1:4" ht="21.75" customHeight="1">
      <c r="A3" s="19" t="s">
        <v>2</v>
      </c>
      <c r="B3" s="100" t="s">
        <v>32</v>
      </c>
      <c r="C3" s="100"/>
      <c r="D3" s="101"/>
    </row>
    <row r="6" spans="1:3" ht="22.5" customHeight="1">
      <c r="A6" s="9" t="s">
        <v>9</v>
      </c>
      <c r="B6" s="10">
        <v>24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13</v>
      </c>
      <c r="C9" s="41">
        <f>SUM(B9/B6/100%)</f>
        <v>0.5416666666666666</v>
      </c>
    </row>
    <row r="10" spans="1:3" ht="22.5" customHeight="1">
      <c r="A10" s="16" t="s">
        <v>23</v>
      </c>
      <c r="B10" s="40">
        <v>11</v>
      </c>
      <c r="C10" s="41">
        <f>SUM(B10/B6/100%)</f>
        <v>0.4583333333333333</v>
      </c>
    </row>
    <row r="11" spans="1:3" ht="22.5" customHeight="1">
      <c r="A11" s="16" t="s">
        <v>24</v>
      </c>
      <c r="B11" s="40">
        <f>SUM(B9+B10)</f>
        <v>24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28</v>
      </c>
      <c r="B14" s="47">
        <v>3</v>
      </c>
      <c r="C14" s="52">
        <f>SUM(B14/B27/100%)</f>
        <v>0.17647058823529413</v>
      </c>
    </row>
    <row r="15" spans="1:3" ht="24" customHeight="1">
      <c r="A15" s="46" t="s">
        <v>6</v>
      </c>
      <c r="B15" s="47">
        <v>3</v>
      </c>
      <c r="C15" s="52">
        <f>SUM(B15/B27/100%)</f>
        <v>0.17647058823529413</v>
      </c>
    </row>
    <row r="16" spans="1:3" ht="24" customHeight="1">
      <c r="A16" s="48" t="s">
        <v>11</v>
      </c>
      <c r="B16" s="49">
        <v>1</v>
      </c>
      <c r="C16" s="52">
        <f>SUM(B16/B27/100%)</f>
        <v>0.058823529411764705</v>
      </c>
    </row>
    <row r="17" spans="1:3" ht="24" customHeight="1">
      <c r="A17" s="48" t="s">
        <v>10</v>
      </c>
      <c r="B17" s="49"/>
      <c r="C17" s="52">
        <f>SUM(B17/B27/100%)</f>
        <v>0</v>
      </c>
    </row>
    <row r="18" spans="1:5" ht="24" customHeight="1">
      <c r="A18" s="48" t="s">
        <v>37</v>
      </c>
      <c r="B18" s="49">
        <v>5</v>
      </c>
      <c r="C18" s="52">
        <f>SUM(B18/B27/100%)</f>
        <v>0.29411764705882354</v>
      </c>
      <c r="E18" s="55"/>
    </row>
    <row r="19" spans="1:3" ht="24" customHeight="1">
      <c r="A19" s="48" t="s">
        <v>38</v>
      </c>
      <c r="B19" s="49">
        <v>2</v>
      </c>
      <c r="C19" s="52">
        <f>SUM(B19/B27/100%)</f>
        <v>0.11764705882352941</v>
      </c>
    </row>
    <row r="20" spans="1:3" ht="24" customHeight="1">
      <c r="A20" s="48" t="s">
        <v>29</v>
      </c>
      <c r="B20" s="49">
        <v>2</v>
      </c>
      <c r="C20" s="52">
        <f>SUM(B20/B27/100%)</f>
        <v>0.11764705882352941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/>
      <c r="C22" s="52">
        <f>SUM(B22/B27/100%)</f>
        <v>0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15</v>
      </c>
      <c r="B24" s="49"/>
      <c r="C24" s="52">
        <f>SUM(B24/B27/100%)</f>
        <v>0</v>
      </c>
    </row>
    <row r="25" spans="1:3" ht="24" customHeight="1">
      <c r="A25" s="48" t="s">
        <v>7</v>
      </c>
      <c r="B25" s="49">
        <v>1</v>
      </c>
      <c r="C25" s="52">
        <f>SUM(B25/B27/100%)</f>
        <v>0.058823529411764705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v>17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19</v>
      </c>
      <c r="C1" s="96"/>
      <c r="D1" s="97"/>
    </row>
    <row r="2" spans="1:4" ht="21.75" customHeight="1">
      <c r="A2" s="18" t="s">
        <v>1</v>
      </c>
      <c r="B2" s="98">
        <v>42854</v>
      </c>
      <c r="C2" s="98"/>
      <c r="D2" s="99"/>
    </row>
    <row r="3" spans="1:4" ht="21.75" customHeight="1">
      <c r="A3" s="19" t="s">
        <v>2</v>
      </c>
      <c r="B3" s="100" t="s">
        <v>39</v>
      </c>
      <c r="C3" s="100"/>
      <c r="D3" s="101"/>
    </row>
    <row r="6" spans="1:3" ht="22.5" customHeight="1">
      <c r="A6" s="9" t="s">
        <v>9</v>
      </c>
      <c r="B6" s="10">
        <v>40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34</v>
      </c>
      <c r="C9" s="41">
        <f>SUM(B9/B6/100%)</f>
        <v>0.85</v>
      </c>
    </row>
    <row r="10" spans="1:3" ht="22.5" customHeight="1">
      <c r="A10" s="16" t="s">
        <v>23</v>
      </c>
      <c r="B10" s="40">
        <v>6</v>
      </c>
      <c r="C10" s="41">
        <f>SUM(B10/B6/100%)</f>
        <v>0.15</v>
      </c>
    </row>
    <row r="11" spans="1:3" ht="22.5" customHeight="1">
      <c r="A11" s="16" t="s">
        <v>24</v>
      </c>
      <c r="B11" s="40">
        <f>SUM(B9+B10)</f>
        <v>40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40</v>
      </c>
      <c r="B14" s="47">
        <v>4</v>
      </c>
      <c r="C14" s="52">
        <f>SUM(B14/B27/100%)</f>
        <v>0.4444444444444444</v>
      </c>
    </row>
    <row r="15" spans="1:3" ht="24" customHeight="1">
      <c r="A15" s="46" t="s">
        <v>41</v>
      </c>
      <c r="B15" s="47"/>
      <c r="C15" s="52">
        <f>SUM(B15/B27/100%)</f>
        <v>0</v>
      </c>
    </row>
    <row r="16" spans="1:3" ht="24" customHeight="1">
      <c r="A16" s="48" t="s">
        <v>11</v>
      </c>
      <c r="B16" s="49"/>
      <c r="C16" s="52">
        <f>SUM(B16/B27/100%)</f>
        <v>0</v>
      </c>
    </row>
    <row r="17" spans="1:3" ht="24" customHeight="1">
      <c r="A17" s="48" t="s">
        <v>10</v>
      </c>
      <c r="B17" s="49"/>
      <c r="C17" s="52">
        <f>SUM(B17/B27/100%)</f>
        <v>0</v>
      </c>
    </row>
    <row r="18" spans="1:5" ht="24" customHeight="1">
      <c r="A18" s="48" t="s">
        <v>37</v>
      </c>
      <c r="B18" s="49"/>
      <c r="C18" s="52">
        <f>SUM(B18/B27/100%)</f>
        <v>0</v>
      </c>
      <c r="E18" s="55"/>
    </row>
    <row r="19" spans="1:3" ht="24" customHeight="1">
      <c r="A19" s="48" t="s">
        <v>38</v>
      </c>
      <c r="B19" s="49"/>
      <c r="C19" s="52">
        <f>SUM(B19/B27/100%)</f>
        <v>0</v>
      </c>
    </row>
    <row r="20" spans="1:3" ht="24" customHeight="1">
      <c r="A20" s="48" t="s">
        <v>29</v>
      </c>
      <c r="B20" s="49">
        <v>3</v>
      </c>
      <c r="C20" s="52">
        <f>SUM(B20/B27/100%)</f>
        <v>0.3333333333333333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>
        <v>2</v>
      </c>
      <c r="C22" s="52">
        <f>SUM(B22/B27/100%)</f>
        <v>0.2222222222222222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42</v>
      </c>
      <c r="B24" s="49"/>
      <c r="C24" s="52">
        <f>SUM(B24/B27/100%)</f>
        <v>0</v>
      </c>
    </row>
    <row r="25" spans="1:3" ht="24" customHeight="1">
      <c r="A25" s="48" t="s">
        <v>43</v>
      </c>
      <c r="B25" s="49"/>
      <c r="C25" s="52">
        <f>SUM(B25/B27/100%)</f>
        <v>0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v>9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46</v>
      </c>
      <c r="C1" s="96"/>
      <c r="D1" s="97"/>
    </row>
    <row r="2" spans="1:4" ht="21.75" customHeight="1">
      <c r="A2" s="18" t="s">
        <v>1</v>
      </c>
      <c r="B2" s="98">
        <v>42889</v>
      </c>
      <c r="C2" s="98"/>
      <c r="D2" s="99"/>
    </row>
    <row r="3" spans="1:4" ht="21.75" customHeight="1">
      <c r="A3" s="19" t="s">
        <v>2</v>
      </c>
      <c r="B3" s="100" t="s">
        <v>47</v>
      </c>
      <c r="C3" s="100"/>
      <c r="D3" s="101"/>
    </row>
    <row r="6" spans="1:3" ht="22.5" customHeight="1">
      <c r="A6" s="9" t="s">
        <v>9</v>
      </c>
      <c r="B6" s="10">
        <v>69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43</v>
      </c>
      <c r="C9" s="41">
        <f>SUM(B9/B6/100%)</f>
        <v>0.6231884057971014</v>
      </c>
    </row>
    <row r="10" spans="1:3" ht="22.5" customHeight="1">
      <c r="A10" s="16" t="s">
        <v>23</v>
      </c>
      <c r="B10" s="40">
        <v>26</v>
      </c>
      <c r="C10" s="41">
        <f>SUM(B10/B6/100%)</f>
        <v>0.37681159420289856</v>
      </c>
    </row>
    <row r="11" spans="1:3" ht="22.5" customHeight="1">
      <c r="A11" s="16" t="s">
        <v>24</v>
      </c>
      <c r="B11" s="40">
        <f>SUM(B9+B10)</f>
        <v>69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40</v>
      </c>
      <c r="B14" s="47">
        <v>2</v>
      </c>
      <c r="C14" s="52">
        <f>SUM(B14/B27/100%)</f>
        <v>0.07692307692307693</v>
      </c>
    </row>
    <row r="15" spans="1:3" ht="24" customHeight="1">
      <c r="A15" s="46" t="s">
        <v>41</v>
      </c>
      <c r="B15" s="47"/>
      <c r="C15" s="52">
        <f>SUM(B15/B27/100%)</f>
        <v>0</v>
      </c>
    </row>
    <row r="16" spans="1:3" ht="24" customHeight="1">
      <c r="A16" s="48" t="s">
        <v>11</v>
      </c>
      <c r="B16" s="49"/>
      <c r="C16" s="52">
        <f>SUM(B16/B27/100%)</f>
        <v>0</v>
      </c>
    </row>
    <row r="17" spans="1:3" ht="24" customHeight="1">
      <c r="A17" s="48" t="s">
        <v>10</v>
      </c>
      <c r="B17" s="49">
        <v>9</v>
      </c>
      <c r="C17" s="52">
        <f>SUM(B17/B27/100%)</f>
        <v>0.34615384615384615</v>
      </c>
    </row>
    <row r="18" spans="1:5" ht="24" customHeight="1">
      <c r="A18" s="48" t="s">
        <v>37</v>
      </c>
      <c r="B18" s="49">
        <v>8</v>
      </c>
      <c r="C18" s="52">
        <f>SUM(B18/B27/100%)</f>
        <v>0.3076923076923077</v>
      </c>
      <c r="E18" s="55"/>
    </row>
    <row r="19" spans="1:3" ht="24" customHeight="1">
      <c r="A19" s="48" t="s">
        <v>38</v>
      </c>
      <c r="B19" s="49">
        <v>7</v>
      </c>
      <c r="C19" s="52">
        <f>SUM(B19/B27/100%)</f>
        <v>0.2692307692307692</v>
      </c>
    </row>
    <row r="20" spans="1:3" ht="24" customHeight="1">
      <c r="A20" s="48" t="s">
        <v>29</v>
      </c>
      <c r="B20" s="49"/>
      <c r="C20" s="52">
        <f>SUM(B20/B27/100%)</f>
        <v>0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/>
      <c r="C22" s="52">
        <f>SUM(B22/B27/100%)</f>
        <v>0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42</v>
      </c>
      <c r="B24" s="49"/>
      <c r="C24" s="52">
        <f>SUM(B24/B27/100%)</f>
        <v>0</v>
      </c>
    </row>
    <row r="25" spans="1:3" ht="24" customHeight="1">
      <c r="A25" s="48" t="s">
        <v>43</v>
      </c>
      <c r="B25" s="49"/>
      <c r="C25" s="52">
        <f>SUM(B25/B27/100%)</f>
        <v>0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v>26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8">
      <selection activeCell="A8" sqref="A1:IV16384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44</v>
      </c>
      <c r="C1" s="96"/>
      <c r="D1" s="97"/>
    </row>
    <row r="2" spans="1:4" ht="21.75" customHeight="1">
      <c r="A2" s="18" t="s">
        <v>1</v>
      </c>
      <c r="B2" s="98">
        <v>42896</v>
      </c>
      <c r="C2" s="98"/>
      <c r="D2" s="99"/>
    </row>
    <row r="3" spans="1:4" ht="21.75" customHeight="1">
      <c r="A3" s="19" t="s">
        <v>2</v>
      </c>
      <c r="B3" s="100" t="s">
        <v>45</v>
      </c>
      <c r="C3" s="100"/>
      <c r="D3" s="101"/>
    </row>
    <row r="6" spans="1:3" ht="22.5" customHeight="1">
      <c r="A6" s="9" t="s">
        <v>9</v>
      </c>
      <c r="B6" s="10">
        <v>20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15</v>
      </c>
      <c r="C9" s="41">
        <f>SUM(B9/B6/100%)</f>
        <v>0.75</v>
      </c>
    </row>
    <row r="10" spans="1:3" ht="22.5" customHeight="1">
      <c r="A10" s="16" t="s">
        <v>23</v>
      </c>
      <c r="B10" s="40">
        <v>5</v>
      </c>
      <c r="C10" s="41">
        <f>SUM(B10/B6/100%)</f>
        <v>0.25</v>
      </c>
    </row>
    <row r="11" spans="1:3" ht="22.5" customHeight="1">
      <c r="A11" s="16" t="s">
        <v>24</v>
      </c>
      <c r="B11" s="40">
        <f>SUM(B9+B10)</f>
        <v>20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40</v>
      </c>
      <c r="B14" s="47"/>
      <c r="C14" s="52">
        <f>SUM(B14/B27/100%)</f>
        <v>0</v>
      </c>
    </row>
    <row r="15" spans="1:3" ht="24" customHeight="1">
      <c r="A15" s="46" t="s">
        <v>41</v>
      </c>
      <c r="B15" s="47"/>
      <c r="C15" s="52">
        <f>SUM(B15/B27/100%)</f>
        <v>0</v>
      </c>
    </row>
    <row r="16" spans="1:3" ht="24" customHeight="1">
      <c r="A16" s="48" t="s">
        <v>11</v>
      </c>
      <c r="B16" s="49"/>
      <c r="C16" s="52">
        <f>SUM(B16/B27/100%)</f>
        <v>0</v>
      </c>
    </row>
    <row r="17" spans="1:3" ht="24" customHeight="1">
      <c r="A17" s="48" t="s">
        <v>10</v>
      </c>
      <c r="B17" s="49">
        <v>3</v>
      </c>
      <c r="C17" s="52">
        <f>SUM(B17/B27/100%)</f>
        <v>0.6</v>
      </c>
    </row>
    <row r="18" spans="1:5" ht="24" customHeight="1">
      <c r="A18" s="48" t="s">
        <v>37</v>
      </c>
      <c r="B18" s="49"/>
      <c r="C18" s="52">
        <f>SUM(B18/B27/100%)</f>
        <v>0</v>
      </c>
      <c r="E18" s="55"/>
    </row>
    <row r="19" spans="1:3" ht="24" customHeight="1">
      <c r="A19" s="48" t="s">
        <v>38</v>
      </c>
      <c r="B19" s="49">
        <v>1</v>
      </c>
      <c r="C19" s="52">
        <f>SUM(B19/B27/100%)</f>
        <v>0.2</v>
      </c>
    </row>
    <row r="20" spans="1:3" ht="24" customHeight="1">
      <c r="A20" s="48" t="s">
        <v>29</v>
      </c>
      <c r="B20" s="49">
        <v>1</v>
      </c>
      <c r="C20" s="52">
        <f>SUM(B20/B27/100%)</f>
        <v>0.2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/>
      <c r="C22" s="52">
        <f>SUM(B22/B27/100%)</f>
        <v>0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42</v>
      </c>
      <c r="B24" s="49"/>
      <c r="C24" s="52">
        <f>SUM(B24/B27/100%)</f>
        <v>0</v>
      </c>
    </row>
    <row r="25" spans="1:3" ht="24" customHeight="1">
      <c r="A25" s="48" t="s">
        <v>43</v>
      </c>
      <c r="B25" s="49"/>
      <c r="C25" s="52">
        <f>SUM(B25/B27/100%)</f>
        <v>0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v>5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33</v>
      </c>
      <c r="C1" s="96"/>
      <c r="D1" s="97"/>
    </row>
    <row r="2" spans="1:4" ht="21.75" customHeight="1">
      <c r="A2" s="18" t="s">
        <v>1</v>
      </c>
      <c r="B2" s="98">
        <v>42925</v>
      </c>
      <c r="C2" s="98"/>
      <c r="D2" s="99"/>
    </row>
    <row r="3" spans="1:4" ht="21.75" customHeight="1">
      <c r="A3" s="19" t="s">
        <v>2</v>
      </c>
      <c r="B3" s="100" t="s">
        <v>48</v>
      </c>
      <c r="C3" s="100"/>
      <c r="D3" s="101"/>
    </row>
    <row r="6" spans="1:3" ht="22.5" customHeight="1">
      <c r="A6" s="9" t="s">
        <v>9</v>
      </c>
      <c r="B6" s="10">
        <v>26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20</v>
      </c>
      <c r="C9" s="41">
        <f>SUM(B9/B6/100%)</f>
        <v>0.7692307692307693</v>
      </c>
    </row>
    <row r="10" spans="1:3" ht="22.5" customHeight="1">
      <c r="A10" s="16" t="s">
        <v>23</v>
      </c>
      <c r="B10" s="40">
        <v>6</v>
      </c>
      <c r="C10" s="41">
        <f>SUM(B10/B6/100%)</f>
        <v>0.23076923076923078</v>
      </c>
    </row>
    <row r="11" spans="1:3" ht="22.5" customHeight="1">
      <c r="A11" s="16" t="s">
        <v>24</v>
      </c>
      <c r="B11" s="40">
        <f>SUM(B9+B10)</f>
        <v>26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40</v>
      </c>
      <c r="B14" s="47"/>
      <c r="C14" s="52">
        <f>SUM(B14/B27/100%)</f>
        <v>0</v>
      </c>
    </row>
    <row r="15" spans="1:3" ht="24" customHeight="1">
      <c r="A15" s="46" t="s">
        <v>41</v>
      </c>
      <c r="B15" s="47"/>
      <c r="C15" s="52">
        <f>SUM(B15/B27/100%)</f>
        <v>0</v>
      </c>
    </row>
    <row r="16" spans="1:3" ht="24" customHeight="1">
      <c r="A16" s="48" t="s">
        <v>11</v>
      </c>
      <c r="B16" s="49"/>
      <c r="C16" s="52">
        <f>SUM(B16/B27/100%)</f>
        <v>0</v>
      </c>
    </row>
    <row r="17" spans="1:3" ht="24" customHeight="1">
      <c r="A17" s="48" t="s">
        <v>10</v>
      </c>
      <c r="B17" s="49">
        <v>5</v>
      </c>
      <c r="C17" s="52">
        <f>SUM(B17/B27/100%)</f>
        <v>0.625</v>
      </c>
    </row>
    <row r="18" spans="1:5" ht="24" customHeight="1">
      <c r="A18" s="48" t="s">
        <v>37</v>
      </c>
      <c r="B18" s="49"/>
      <c r="C18" s="52">
        <f>SUM(B18/B27/100%)</f>
        <v>0</v>
      </c>
      <c r="E18" s="55"/>
    </row>
    <row r="19" spans="1:3" ht="24" customHeight="1">
      <c r="A19" s="48" t="s">
        <v>38</v>
      </c>
      <c r="B19" s="49"/>
      <c r="C19" s="52">
        <f>SUM(B19/B27/100%)</f>
        <v>0</v>
      </c>
    </row>
    <row r="20" spans="1:3" ht="24" customHeight="1">
      <c r="A20" s="48" t="s">
        <v>29</v>
      </c>
      <c r="B20" s="49"/>
      <c r="C20" s="52">
        <f>SUM(B20/B27/100%)</f>
        <v>0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/>
      <c r="C22" s="52">
        <f>SUM(B22/B27/100%)</f>
        <v>0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42</v>
      </c>
      <c r="B24" s="49"/>
      <c r="C24" s="52">
        <f>SUM(B24/B27/100%)</f>
        <v>0</v>
      </c>
    </row>
    <row r="25" spans="1:3" ht="24" customHeight="1">
      <c r="A25" s="48" t="s">
        <v>49</v>
      </c>
      <c r="B25" s="49">
        <v>3</v>
      </c>
      <c r="C25" s="52">
        <f>SUM(B25/B27/100%)</f>
        <v>0.375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v>8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4" width="13.28125" style="2" customWidth="1"/>
    <col min="5" max="5" width="2.57421875" style="0" customWidth="1"/>
    <col min="10" max="10" width="10.7109375" style="0" customWidth="1"/>
  </cols>
  <sheetData>
    <row r="1" spans="1:6" ht="21.75" customHeight="1">
      <c r="A1" s="17" t="s">
        <v>0</v>
      </c>
      <c r="B1" s="96" t="s">
        <v>54</v>
      </c>
      <c r="C1" s="97"/>
      <c r="D1" s="68"/>
      <c r="E1" s="60"/>
      <c r="F1" s="59"/>
    </row>
    <row r="2" spans="1:6" ht="21.75" customHeight="1">
      <c r="A2" s="18" t="s">
        <v>1</v>
      </c>
      <c r="B2" s="98">
        <v>42994</v>
      </c>
      <c r="C2" s="99"/>
      <c r="D2" s="69"/>
      <c r="E2" s="61"/>
      <c r="F2" s="59"/>
    </row>
    <row r="3" spans="1:6" ht="21.75" customHeight="1">
      <c r="A3" s="19" t="s">
        <v>2</v>
      </c>
      <c r="B3" s="100" t="s">
        <v>65</v>
      </c>
      <c r="C3" s="101"/>
      <c r="D3" s="68"/>
      <c r="E3" s="60"/>
      <c r="F3" s="59"/>
    </row>
    <row r="4" ht="12.75">
      <c r="D4" s="70"/>
    </row>
    <row r="5" ht="12.75">
      <c r="D5" s="70"/>
    </row>
    <row r="6" spans="1:4" ht="22.5" customHeight="1">
      <c r="A6" s="9" t="s">
        <v>9</v>
      </c>
      <c r="B6" s="102">
        <v>65</v>
      </c>
      <c r="C6" s="103"/>
      <c r="D6" s="71"/>
    </row>
    <row r="7" spans="1:4" ht="22.5" customHeight="1">
      <c r="A7" s="4"/>
      <c r="B7" s="5"/>
      <c r="C7" s="3"/>
      <c r="D7" s="72"/>
    </row>
    <row r="8" spans="1:4" ht="22.5" customHeight="1">
      <c r="A8" s="11" t="s">
        <v>3</v>
      </c>
      <c r="B8" s="12" t="s">
        <v>4</v>
      </c>
      <c r="C8" s="13" t="s">
        <v>5</v>
      </c>
      <c r="D8" s="73"/>
    </row>
    <row r="9" spans="1:4" ht="22.5" customHeight="1">
      <c r="A9" s="14" t="s">
        <v>20</v>
      </c>
      <c r="B9" s="15">
        <v>51</v>
      </c>
      <c r="C9" s="42">
        <f>SUM(B9/B6/100%)</f>
        <v>0.7846153846153846</v>
      </c>
      <c r="D9" s="74"/>
    </row>
    <row r="10" spans="1:4" ht="22.5" customHeight="1">
      <c r="A10" s="88" t="s">
        <v>23</v>
      </c>
      <c r="B10" s="89">
        <v>14</v>
      </c>
      <c r="C10" s="90">
        <f>SUM(B10/B6/100%)</f>
        <v>0.2153846153846154</v>
      </c>
      <c r="D10" s="74"/>
    </row>
    <row r="11" spans="1:4" ht="22.5" customHeight="1">
      <c r="A11" s="82" t="s">
        <v>24</v>
      </c>
      <c r="B11" s="83">
        <f>SUM(B9+B10)</f>
        <v>65</v>
      </c>
      <c r="C11" s="84">
        <f>SUM(C9+C10)</f>
        <v>1</v>
      </c>
      <c r="D11" s="74"/>
    </row>
    <row r="12" spans="1:4" ht="22.5" customHeight="1">
      <c r="A12" s="43"/>
      <c r="B12" s="44"/>
      <c r="C12" s="45"/>
      <c r="D12" s="74"/>
    </row>
    <row r="13" spans="1:4" ht="22.5" customHeight="1">
      <c r="A13" s="93" t="s">
        <v>25</v>
      </c>
      <c r="B13" s="94"/>
      <c r="C13" s="95"/>
      <c r="D13" s="75"/>
    </row>
    <row r="14" spans="1:4" ht="24" customHeight="1">
      <c r="A14" s="46" t="s">
        <v>38</v>
      </c>
      <c r="B14" s="47">
        <v>8</v>
      </c>
      <c r="C14" s="52">
        <f>SUM(B14/B25)</f>
        <v>0.34782608695652173</v>
      </c>
      <c r="D14" s="76"/>
    </row>
    <row r="15" spans="1:4" ht="24" customHeight="1">
      <c r="A15" s="46" t="s">
        <v>40</v>
      </c>
      <c r="B15" s="47">
        <v>4</v>
      </c>
      <c r="C15" s="52">
        <f>SUM(B15/B25)</f>
        <v>0.17391304347826086</v>
      </c>
      <c r="D15" s="76"/>
    </row>
    <row r="16" spans="1:4" ht="24" customHeight="1">
      <c r="A16" s="48" t="s">
        <v>49</v>
      </c>
      <c r="B16" s="49">
        <v>4</v>
      </c>
      <c r="C16" s="52">
        <f>SUM(B16/B25)</f>
        <v>0.17391304347826086</v>
      </c>
      <c r="D16" s="76"/>
    </row>
    <row r="17" spans="1:4" ht="24" customHeight="1">
      <c r="A17" s="48" t="s">
        <v>37</v>
      </c>
      <c r="B17" s="49">
        <v>3</v>
      </c>
      <c r="C17" s="52">
        <f>SUM(B17/B25)</f>
        <v>0.13043478260869565</v>
      </c>
      <c r="D17" s="76"/>
    </row>
    <row r="18" spans="1:6" ht="24" customHeight="1">
      <c r="A18" s="48" t="s">
        <v>66</v>
      </c>
      <c r="B18" s="49">
        <v>2</v>
      </c>
      <c r="C18" s="52">
        <f>SUM(B18/B25)</f>
        <v>0.08695652173913043</v>
      </c>
      <c r="D18" s="76"/>
      <c r="F18" s="55"/>
    </row>
    <row r="19" spans="1:4" ht="24" customHeight="1">
      <c r="A19" s="48" t="s">
        <v>41</v>
      </c>
      <c r="B19" s="49">
        <v>1</v>
      </c>
      <c r="C19" s="52">
        <f>SUM(B19/B25)</f>
        <v>0.043478260869565216</v>
      </c>
      <c r="D19" s="76"/>
    </row>
    <row r="20" spans="1:4" ht="24" customHeight="1">
      <c r="A20" s="48" t="s">
        <v>18</v>
      </c>
      <c r="B20" s="49">
        <v>1</v>
      </c>
      <c r="C20" s="52">
        <f>SUM(B20/B25)</f>
        <v>0.043478260869565216</v>
      </c>
      <c r="D20" s="76"/>
    </row>
    <row r="21" spans="1:4" ht="24" customHeight="1">
      <c r="A21" s="48" t="s">
        <v>11</v>
      </c>
      <c r="B21" s="49"/>
      <c r="C21" s="52">
        <f>SUM(B21/B25)</f>
        <v>0</v>
      </c>
      <c r="D21" s="76"/>
    </row>
    <row r="22" spans="1:4" ht="24" customHeight="1">
      <c r="A22" s="48" t="s">
        <v>29</v>
      </c>
      <c r="B22" s="49"/>
      <c r="C22" s="52">
        <f>SUM(B22/B25)</f>
        <v>0</v>
      </c>
      <c r="D22" s="76"/>
    </row>
    <row r="23" spans="1:4" ht="24" customHeight="1">
      <c r="A23" s="48" t="s">
        <v>30</v>
      </c>
      <c r="B23" s="49"/>
      <c r="C23" s="52">
        <f>SUM(B23/B25)</f>
        <v>0</v>
      </c>
      <c r="D23" s="76"/>
    </row>
    <row r="24" spans="1:4" ht="24" customHeight="1">
      <c r="A24" s="79" t="s">
        <v>17</v>
      </c>
      <c r="B24" s="80"/>
      <c r="C24" s="81">
        <f>SUM(B24/B25)</f>
        <v>0</v>
      </c>
      <c r="D24" s="76"/>
    </row>
    <row r="25" spans="1:4" ht="24" customHeight="1">
      <c r="A25" s="82" t="s">
        <v>36</v>
      </c>
      <c r="B25" s="83">
        <f>SUM(B14:B24)</f>
        <v>23</v>
      </c>
      <c r="C25" s="84">
        <f>SUM(C14:C24)</f>
        <v>1</v>
      </c>
      <c r="D25" s="76"/>
    </row>
    <row r="26" spans="1:4" ht="24" customHeight="1">
      <c r="A26" s="6"/>
      <c r="B26" s="7"/>
      <c r="C26" s="8"/>
      <c r="D26" s="8"/>
    </row>
    <row r="27" spans="1:11" ht="25.5">
      <c r="A27" s="62" t="s">
        <v>59</v>
      </c>
      <c r="B27" s="67" t="s">
        <v>69</v>
      </c>
      <c r="C27" s="67" t="s">
        <v>67</v>
      </c>
      <c r="D27" s="66" t="s">
        <v>5</v>
      </c>
      <c r="F27" s="104" t="s">
        <v>64</v>
      </c>
      <c r="G27" s="105"/>
      <c r="H27" s="85" t="s">
        <v>60</v>
      </c>
      <c r="I27" s="86" t="s">
        <v>63</v>
      </c>
      <c r="J27" s="87" t="s">
        <v>71</v>
      </c>
      <c r="K27" s="85" t="s">
        <v>5</v>
      </c>
    </row>
    <row r="28" spans="1:11" ht="16.5" customHeight="1">
      <c r="A28" s="65" t="s">
        <v>50</v>
      </c>
      <c r="B28" s="77">
        <v>30</v>
      </c>
      <c r="C28" s="63">
        <v>4</v>
      </c>
      <c r="D28" s="64">
        <f aca="true" t="shared" si="0" ref="D28:D35">SUM(C28/B28)</f>
        <v>0.13333333333333333</v>
      </c>
      <c r="F28" s="91" t="s">
        <v>62</v>
      </c>
      <c r="G28" s="92"/>
      <c r="H28" s="63">
        <v>21</v>
      </c>
      <c r="I28" s="63">
        <v>41</v>
      </c>
      <c r="J28" s="63">
        <v>14</v>
      </c>
      <c r="K28" s="64">
        <f>J28/I28</f>
        <v>0.34146341463414637</v>
      </c>
    </row>
    <row r="29" spans="1:11" ht="16.5" customHeight="1">
      <c r="A29" s="65" t="s">
        <v>55</v>
      </c>
      <c r="B29" s="77">
        <v>12</v>
      </c>
      <c r="C29" s="63">
        <v>2</v>
      </c>
      <c r="D29" s="64">
        <f t="shared" si="0"/>
        <v>0.16666666666666666</v>
      </c>
      <c r="F29" s="91" t="s">
        <v>61</v>
      </c>
      <c r="G29" s="92"/>
      <c r="H29" s="63">
        <v>9</v>
      </c>
      <c r="I29" s="63">
        <v>24</v>
      </c>
      <c r="J29" s="63">
        <v>0</v>
      </c>
      <c r="K29" s="64">
        <f>J29/I29</f>
        <v>0</v>
      </c>
    </row>
    <row r="30" spans="1:11" ht="16.5" customHeight="1">
      <c r="A30" s="65" t="s">
        <v>58</v>
      </c>
      <c r="B30" s="77">
        <v>6</v>
      </c>
      <c r="C30" s="63">
        <v>3</v>
      </c>
      <c r="D30" s="64">
        <f t="shared" si="0"/>
        <v>0.5</v>
      </c>
      <c r="I30" s="1"/>
      <c r="J30" s="1"/>
      <c r="K30" s="1"/>
    </row>
    <row r="31" spans="1:11" ht="16.5" customHeight="1">
      <c r="A31" s="65" t="s">
        <v>56</v>
      </c>
      <c r="B31" s="77">
        <v>4</v>
      </c>
      <c r="C31" s="63">
        <v>4</v>
      </c>
      <c r="D31" s="64">
        <f t="shared" si="0"/>
        <v>1</v>
      </c>
      <c r="I31" s="1"/>
      <c r="J31" s="1"/>
      <c r="K31" s="1"/>
    </row>
    <row r="32" spans="1:11" ht="16.5" customHeight="1">
      <c r="A32" s="65" t="s">
        <v>57</v>
      </c>
      <c r="B32" s="77">
        <v>4</v>
      </c>
      <c r="C32" s="63">
        <v>1</v>
      </c>
      <c r="D32" s="64">
        <f t="shared" si="0"/>
        <v>0.25</v>
      </c>
      <c r="I32" s="1"/>
      <c r="J32" s="1"/>
      <c r="K32" s="1"/>
    </row>
    <row r="33" spans="1:11" ht="16.5" customHeight="1">
      <c r="A33" s="78" t="s">
        <v>70</v>
      </c>
      <c r="B33" s="77">
        <v>4</v>
      </c>
      <c r="C33" s="63">
        <v>0</v>
      </c>
      <c r="D33" s="64">
        <f t="shared" si="0"/>
        <v>0</v>
      </c>
      <c r="I33" s="1"/>
      <c r="J33" s="1"/>
      <c r="K33" s="1"/>
    </row>
    <row r="34" spans="1:11" ht="16.5" customHeight="1">
      <c r="A34" s="65" t="s">
        <v>68</v>
      </c>
      <c r="B34" s="77">
        <v>3</v>
      </c>
      <c r="C34" s="63">
        <v>0</v>
      </c>
      <c r="D34" s="64">
        <f t="shared" si="0"/>
        <v>0</v>
      </c>
      <c r="I34" s="1"/>
      <c r="J34" s="1"/>
      <c r="K34" s="1"/>
    </row>
    <row r="35" spans="1:11" ht="12.75">
      <c r="A35" s="78" t="s">
        <v>19</v>
      </c>
      <c r="B35" s="77">
        <v>2</v>
      </c>
      <c r="C35" s="63">
        <v>0</v>
      </c>
      <c r="D35" s="64">
        <f t="shared" si="0"/>
        <v>0</v>
      </c>
      <c r="I35" s="1"/>
      <c r="J35" s="1"/>
      <c r="K35" s="1"/>
    </row>
  </sheetData>
  <sheetProtection/>
  <mergeCells count="8">
    <mergeCell ref="F29:G29"/>
    <mergeCell ref="F28:G28"/>
    <mergeCell ref="A13:C13"/>
    <mergeCell ref="B1:C1"/>
    <mergeCell ref="B2:C2"/>
    <mergeCell ref="B3:C3"/>
    <mergeCell ref="B6:C6"/>
    <mergeCell ref="F27:G27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52</v>
      </c>
      <c r="C1" s="96"/>
      <c r="D1" s="97"/>
    </row>
    <row r="2" spans="1:4" ht="21.75" customHeight="1">
      <c r="A2" s="18" t="s">
        <v>1</v>
      </c>
      <c r="B2" s="98">
        <v>42959</v>
      </c>
      <c r="C2" s="98"/>
      <c r="D2" s="99"/>
    </row>
    <row r="3" spans="1:4" ht="21.75" customHeight="1">
      <c r="A3" s="19" t="s">
        <v>2</v>
      </c>
      <c r="B3" s="100" t="s">
        <v>53</v>
      </c>
      <c r="C3" s="100"/>
      <c r="D3" s="101"/>
    </row>
    <row r="6" spans="1:3" ht="22.5" customHeight="1">
      <c r="A6" s="9" t="s">
        <v>9</v>
      </c>
      <c r="B6" s="10">
        <v>77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8" ht="22.5" customHeight="1">
      <c r="A9" s="14" t="s">
        <v>20</v>
      </c>
      <c r="B9" s="15">
        <v>37</v>
      </c>
      <c r="C9" s="41">
        <f>SUM(B9/B6/100%)</f>
        <v>0.4805194805194805</v>
      </c>
      <c r="H9">
        <f>70-16</f>
        <v>54</v>
      </c>
    </row>
    <row r="10" spans="1:3" ht="22.5" customHeight="1">
      <c r="A10" s="16" t="s">
        <v>23</v>
      </c>
      <c r="B10" s="40">
        <v>40</v>
      </c>
      <c r="C10" s="41">
        <f>SUM(B10/B6/100%)</f>
        <v>0.5194805194805194</v>
      </c>
    </row>
    <row r="11" spans="1:3" ht="22.5" customHeight="1">
      <c r="A11" s="16" t="s">
        <v>24</v>
      </c>
      <c r="B11" s="40">
        <f>SUM(B9+B10)</f>
        <v>77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40</v>
      </c>
      <c r="B14" s="47">
        <v>4</v>
      </c>
      <c r="C14" s="52">
        <f>SUM(B14/B27/100%)</f>
        <v>0.06451612903225806</v>
      </c>
    </row>
    <row r="15" spans="1:3" ht="24" customHeight="1">
      <c r="A15" s="46" t="s">
        <v>41</v>
      </c>
      <c r="B15" s="47">
        <v>5</v>
      </c>
      <c r="C15" s="52">
        <f>SUM(B15/B27/100%)</f>
        <v>0.08064516129032258</v>
      </c>
    </row>
    <row r="16" spans="1:3" ht="24" customHeight="1">
      <c r="A16" s="48" t="s">
        <v>11</v>
      </c>
      <c r="B16" s="49"/>
      <c r="C16" s="52">
        <f>SUM(B16/B27/100%)</f>
        <v>0</v>
      </c>
    </row>
    <row r="17" spans="1:3" ht="24" customHeight="1">
      <c r="A17" s="48" t="s">
        <v>10</v>
      </c>
      <c r="B17" s="49">
        <v>15</v>
      </c>
      <c r="C17" s="52">
        <f>SUM(B17/B27/100%)</f>
        <v>0.24193548387096775</v>
      </c>
    </row>
    <row r="18" spans="1:5" ht="24" customHeight="1">
      <c r="A18" s="48" t="s">
        <v>37</v>
      </c>
      <c r="B18" s="49">
        <v>13</v>
      </c>
      <c r="C18" s="52">
        <f>SUM(B18/B27/100%)</f>
        <v>0.20967741935483872</v>
      </c>
      <c r="E18" s="55"/>
    </row>
    <row r="19" spans="1:3" ht="24" customHeight="1">
      <c r="A19" s="48" t="s">
        <v>38</v>
      </c>
      <c r="B19" s="49">
        <v>15</v>
      </c>
      <c r="C19" s="52">
        <f>SUM(B19/B27/100%)</f>
        <v>0.24193548387096775</v>
      </c>
    </row>
    <row r="20" spans="1:3" ht="24" customHeight="1">
      <c r="A20" s="48" t="s">
        <v>29</v>
      </c>
      <c r="B20" s="49">
        <v>5</v>
      </c>
      <c r="C20" s="52">
        <f>SUM(B20/B27/100%)</f>
        <v>0.08064516129032258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>
        <v>2</v>
      </c>
      <c r="C22" s="52">
        <f>SUM(B22/B27/100%)</f>
        <v>0.03225806451612903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42</v>
      </c>
      <c r="B24" s="49"/>
      <c r="C24" s="52">
        <f>SUM(B24/B27/100%)</f>
        <v>0</v>
      </c>
    </row>
    <row r="25" spans="1:3" ht="24" customHeight="1">
      <c r="A25" s="48" t="s">
        <v>49</v>
      </c>
      <c r="B25" s="49">
        <v>3</v>
      </c>
      <c r="C25" s="52">
        <f>SUM(B25/B27/100%)</f>
        <v>0.04838709677419355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f>SUM(B14:B26)</f>
        <v>62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50</v>
      </c>
      <c r="C1" s="96"/>
      <c r="D1" s="97"/>
    </row>
    <row r="2" spans="1:4" ht="21.75" customHeight="1">
      <c r="A2" s="18" t="s">
        <v>1</v>
      </c>
      <c r="B2" s="98">
        <v>42931</v>
      </c>
      <c r="C2" s="98"/>
      <c r="D2" s="99"/>
    </row>
    <row r="3" spans="1:4" ht="21.75" customHeight="1">
      <c r="A3" s="19" t="s">
        <v>2</v>
      </c>
      <c r="B3" s="100" t="s">
        <v>51</v>
      </c>
      <c r="C3" s="100"/>
      <c r="D3" s="101"/>
    </row>
    <row r="6" spans="1:3" ht="22.5" customHeight="1">
      <c r="A6" s="9" t="s">
        <v>9</v>
      </c>
      <c r="B6" s="10">
        <v>70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8" ht="22.5" customHeight="1">
      <c r="A9" s="14" t="s">
        <v>20</v>
      </c>
      <c r="B9" s="15">
        <v>54</v>
      </c>
      <c r="C9" s="41">
        <f>SUM(B9/B6/100%)</f>
        <v>0.7714285714285715</v>
      </c>
      <c r="H9">
        <f>70-16</f>
        <v>54</v>
      </c>
    </row>
    <row r="10" spans="1:3" ht="22.5" customHeight="1">
      <c r="A10" s="16" t="s">
        <v>23</v>
      </c>
      <c r="B10" s="40">
        <v>16</v>
      </c>
      <c r="C10" s="41">
        <f>SUM(B10/B6/100%)</f>
        <v>0.22857142857142856</v>
      </c>
    </row>
    <row r="11" spans="1:3" ht="22.5" customHeight="1">
      <c r="A11" s="16" t="s">
        <v>24</v>
      </c>
      <c r="B11" s="40">
        <f>SUM(B9+B10)</f>
        <v>70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40</v>
      </c>
      <c r="B14" s="47">
        <v>12</v>
      </c>
      <c r="C14" s="52">
        <f>SUM(B14/B27/100%)</f>
        <v>0.48</v>
      </c>
    </row>
    <row r="15" spans="1:3" ht="24" customHeight="1">
      <c r="A15" s="46" t="s">
        <v>41</v>
      </c>
      <c r="B15" s="47"/>
      <c r="C15" s="52">
        <f>SUM(B15/B27/100%)</f>
        <v>0</v>
      </c>
    </row>
    <row r="16" spans="1:3" ht="24" customHeight="1">
      <c r="A16" s="48" t="s">
        <v>11</v>
      </c>
      <c r="B16" s="49"/>
      <c r="C16" s="52">
        <f>SUM(B16/B27/100%)</f>
        <v>0</v>
      </c>
    </row>
    <row r="17" spans="1:3" ht="24" customHeight="1">
      <c r="A17" s="48" t="s">
        <v>10</v>
      </c>
      <c r="B17" s="49">
        <v>1</v>
      </c>
      <c r="C17" s="52">
        <f>SUM(B17/B27/100%)</f>
        <v>0.04</v>
      </c>
    </row>
    <row r="18" spans="1:5" ht="24" customHeight="1">
      <c r="A18" s="48" t="s">
        <v>37</v>
      </c>
      <c r="B18" s="49">
        <v>4</v>
      </c>
      <c r="C18" s="52">
        <f>SUM(B18/B27/100%)</f>
        <v>0.16</v>
      </c>
      <c r="E18" s="55"/>
    </row>
    <row r="19" spans="1:3" ht="24" customHeight="1">
      <c r="A19" s="48" t="s">
        <v>38</v>
      </c>
      <c r="B19" s="49">
        <v>5</v>
      </c>
      <c r="C19" s="52">
        <f>SUM(B19/B27/100%)</f>
        <v>0.2</v>
      </c>
    </row>
    <row r="20" spans="1:3" ht="24" customHeight="1">
      <c r="A20" s="48" t="s">
        <v>29</v>
      </c>
      <c r="B20" s="49">
        <v>1</v>
      </c>
      <c r="C20" s="52">
        <f>SUM(B20/B27/100%)</f>
        <v>0.04</v>
      </c>
    </row>
    <row r="21" spans="1:3" ht="24" customHeight="1">
      <c r="A21" s="48" t="s">
        <v>30</v>
      </c>
      <c r="B21" s="49"/>
      <c r="C21" s="52">
        <f>SUM(B21/B27/100%)</f>
        <v>0</v>
      </c>
    </row>
    <row r="22" spans="1:3" ht="24" customHeight="1">
      <c r="A22" s="48" t="s">
        <v>17</v>
      </c>
      <c r="B22" s="49"/>
      <c r="C22" s="52">
        <f>SUM(B22/B27/100%)</f>
        <v>0</v>
      </c>
    </row>
    <row r="23" spans="1:3" ht="24" customHeight="1">
      <c r="A23" s="48" t="s">
        <v>18</v>
      </c>
      <c r="B23" s="49"/>
      <c r="C23" s="52">
        <f>SUM(B23/B27/100%)</f>
        <v>0</v>
      </c>
    </row>
    <row r="24" spans="1:3" ht="24" customHeight="1">
      <c r="A24" s="48" t="s">
        <v>42</v>
      </c>
      <c r="B24" s="49"/>
      <c r="C24" s="52">
        <f>SUM(B24/B27/100%)</f>
        <v>0</v>
      </c>
    </row>
    <row r="25" spans="1:3" ht="24" customHeight="1">
      <c r="A25" s="48" t="s">
        <v>49</v>
      </c>
      <c r="B25" s="49">
        <v>2</v>
      </c>
      <c r="C25" s="52">
        <f>SUM(B25/B27/100%)</f>
        <v>0.08</v>
      </c>
    </row>
    <row r="26" spans="1:3" ht="24" customHeight="1">
      <c r="A26" s="50" t="s">
        <v>8</v>
      </c>
      <c r="B26" s="51"/>
      <c r="C26" s="54">
        <f>SUM(B26/B27/100%)</f>
        <v>0</v>
      </c>
    </row>
    <row r="27" spans="1:3" ht="24" customHeight="1">
      <c r="A27" s="56" t="s">
        <v>36</v>
      </c>
      <c r="B27" s="57">
        <f>SUM(B14:B26)</f>
        <v>25</v>
      </c>
      <c r="C27" s="58">
        <v>1</v>
      </c>
    </row>
    <row r="28" spans="1:3" ht="24" customHeight="1">
      <c r="A28" s="6"/>
      <c r="B28" s="7"/>
      <c r="C28" s="8"/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A22" sqref="A22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37" t="s">
        <v>0</v>
      </c>
      <c r="B1" s="106" t="s">
        <v>12</v>
      </c>
      <c r="C1" s="106"/>
      <c r="D1" s="107"/>
    </row>
    <row r="2" spans="1:4" ht="21.75" customHeight="1">
      <c r="A2" s="38" t="s">
        <v>1</v>
      </c>
      <c r="B2" s="108">
        <v>42778</v>
      </c>
      <c r="C2" s="108"/>
      <c r="D2" s="109"/>
    </row>
    <row r="3" spans="1:4" ht="21.75" customHeight="1">
      <c r="A3" s="39" t="s">
        <v>2</v>
      </c>
      <c r="B3" s="110" t="s">
        <v>13</v>
      </c>
      <c r="C3" s="110"/>
      <c r="D3" s="111"/>
    </row>
    <row r="6" spans="1:3" ht="22.5" customHeight="1">
      <c r="A6" s="20" t="s">
        <v>9</v>
      </c>
      <c r="B6" s="21">
        <v>24</v>
      </c>
      <c r="C6" s="3"/>
    </row>
    <row r="7" spans="1:3" ht="22.5" customHeight="1">
      <c r="A7" s="4"/>
      <c r="B7" s="5"/>
      <c r="C7" s="3"/>
    </row>
    <row r="8" spans="1:3" ht="22.5" customHeight="1">
      <c r="A8" s="22" t="s">
        <v>3</v>
      </c>
      <c r="B8" s="23" t="s">
        <v>4</v>
      </c>
      <c r="C8" s="24" t="s">
        <v>5</v>
      </c>
    </row>
    <row r="9" spans="1:3" ht="22.5" customHeight="1">
      <c r="A9" s="25" t="s">
        <v>22</v>
      </c>
      <c r="B9" s="26">
        <v>15</v>
      </c>
      <c r="C9" s="27">
        <f>SUM(B9/B6/100%)</f>
        <v>0.625</v>
      </c>
    </row>
    <row r="10" spans="1:3" ht="24" customHeight="1">
      <c r="A10" s="28" t="s">
        <v>14</v>
      </c>
      <c r="B10" s="29">
        <v>0</v>
      </c>
      <c r="C10" s="30">
        <f>SUM(B10/B6)</f>
        <v>0</v>
      </c>
    </row>
    <row r="11" spans="1:3" ht="24" customHeight="1">
      <c r="A11" s="31" t="s">
        <v>6</v>
      </c>
      <c r="B11" s="32">
        <v>0</v>
      </c>
      <c r="C11" s="33">
        <f>SUM(B11/B6)</f>
        <v>0</v>
      </c>
    </row>
    <row r="12" spans="1:3" ht="24" customHeight="1">
      <c r="A12" s="28" t="s">
        <v>11</v>
      </c>
      <c r="B12" s="29">
        <v>0</v>
      </c>
      <c r="C12" s="30">
        <f>SUM(B12/B6/2)</f>
        <v>0</v>
      </c>
    </row>
    <row r="13" spans="1:3" ht="24" customHeight="1">
      <c r="A13" s="28" t="s">
        <v>10</v>
      </c>
      <c r="B13" s="29">
        <v>4</v>
      </c>
      <c r="C13" s="30">
        <f>SUM(B13/B6/2)</f>
        <v>0.08333333333333333</v>
      </c>
    </row>
    <row r="14" spans="1:3" ht="24" customHeight="1">
      <c r="A14" s="28" t="s">
        <v>16</v>
      </c>
      <c r="B14" s="29">
        <v>0</v>
      </c>
      <c r="C14" s="30">
        <f>SUM(B14/B6)</f>
        <v>0</v>
      </c>
    </row>
    <row r="15" spans="1:3" ht="24" customHeight="1">
      <c r="A15" s="28" t="s">
        <v>17</v>
      </c>
      <c r="B15" s="29">
        <v>1</v>
      </c>
      <c r="C15" s="30">
        <f>SUM(B15/B6/2)</f>
        <v>0.020833333333333332</v>
      </c>
    </row>
    <row r="16" spans="1:3" ht="24" customHeight="1">
      <c r="A16" s="28" t="s">
        <v>18</v>
      </c>
      <c r="B16" s="29">
        <v>2</v>
      </c>
      <c r="C16" s="30">
        <f>SUM(B16/B6)</f>
        <v>0.08333333333333333</v>
      </c>
    </row>
    <row r="17" spans="1:3" ht="24" customHeight="1">
      <c r="A17" s="28" t="s">
        <v>15</v>
      </c>
      <c r="B17" s="29">
        <v>0</v>
      </c>
      <c r="C17" s="30">
        <f>SUM(B17/B6/2)</f>
        <v>0</v>
      </c>
    </row>
    <row r="18" spans="1:3" ht="24" customHeight="1">
      <c r="A18" s="28" t="s">
        <v>7</v>
      </c>
      <c r="B18" s="29">
        <v>0</v>
      </c>
      <c r="C18" s="30">
        <f>SUM(B18/B6/2)</f>
        <v>0</v>
      </c>
    </row>
    <row r="19" spans="1:3" ht="24" customHeight="1">
      <c r="A19" s="34" t="s">
        <v>8</v>
      </c>
      <c r="B19" s="35">
        <v>2</v>
      </c>
      <c r="C19" s="36">
        <f>SUM(B19/B6)</f>
        <v>0.08333333333333333</v>
      </c>
    </row>
    <row r="20" spans="1:3" ht="24" customHeight="1">
      <c r="A20" s="56" t="s">
        <v>36</v>
      </c>
      <c r="B20" s="57">
        <f>SUM(B8:B19)</f>
        <v>24</v>
      </c>
      <c r="C20" s="58">
        <v>1</v>
      </c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A28" sqref="A28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19</v>
      </c>
      <c r="C1" s="96"/>
      <c r="D1" s="97"/>
    </row>
    <row r="2" spans="1:4" ht="21.75" customHeight="1">
      <c r="A2" s="18" t="s">
        <v>1</v>
      </c>
      <c r="B2" s="98">
        <v>42791</v>
      </c>
      <c r="C2" s="98"/>
      <c r="D2" s="99"/>
    </row>
    <row r="3" spans="1:4" ht="21.75" customHeight="1">
      <c r="A3" s="19" t="s">
        <v>2</v>
      </c>
      <c r="B3" s="100" t="s">
        <v>21</v>
      </c>
      <c r="C3" s="100"/>
      <c r="D3" s="101"/>
    </row>
    <row r="6" spans="1:3" ht="22.5" customHeight="1">
      <c r="A6" s="9" t="s">
        <v>9</v>
      </c>
      <c r="B6" s="10">
        <v>40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31</v>
      </c>
      <c r="C9" s="41">
        <f>SUM(B9/B6/100%)</f>
        <v>0.775</v>
      </c>
    </row>
    <row r="10" spans="1:3" ht="22.5" customHeight="1">
      <c r="A10" s="16" t="s">
        <v>23</v>
      </c>
      <c r="B10" s="40">
        <v>9</v>
      </c>
      <c r="C10" s="41">
        <f>SUM(B10/B6/100%)</f>
        <v>0.225</v>
      </c>
    </row>
    <row r="11" spans="1:3" ht="22.5" customHeight="1">
      <c r="A11" s="16" t="s">
        <v>24</v>
      </c>
      <c r="B11" s="40">
        <f>SUM(B9+B10)</f>
        <v>40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14</v>
      </c>
      <c r="B14" s="47">
        <v>2</v>
      </c>
      <c r="C14" s="52">
        <f>SUM(B14/B6)</f>
        <v>0.05</v>
      </c>
    </row>
    <row r="15" spans="1:3" ht="24" customHeight="1">
      <c r="A15" s="46" t="s">
        <v>6</v>
      </c>
      <c r="B15" s="47">
        <v>1</v>
      </c>
      <c r="C15" s="52">
        <f>SUM(B15/B6)</f>
        <v>0.025</v>
      </c>
    </row>
    <row r="16" spans="1:3" ht="24" customHeight="1">
      <c r="A16" s="48" t="s">
        <v>11</v>
      </c>
      <c r="B16" s="49">
        <v>0</v>
      </c>
      <c r="C16" s="53">
        <f>SUM(B16/B6/2)</f>
        <v>0</v>
      </c>
    </row>
    <row r="17" spans="1:3" ht="24" customHeight="1">
      <c r="A17" s="48" t="s">
        <v>10</v>
      </c>
      <c r="B17" s="49">
        <v>0</v>
      </c>
      <c r="C17" s="53">
        <f>SUM(B17/B6/2)</f>
        <v>0</v>
      </c>
    </row>
    <row r="18" spans="1:3" ht="24" customHeight="1">
      <c r="A18" s="48" t="s">
        <v>16</v>
      </c>
      <c r="B18" s="49">
        <v>0</v>
      </c>
      <c r="C18" s="53">
        <f>SUM(B18/B6)</f>
        <v>0</v>
      </c>
    </row>
    <row r="19" spans="1:3" ht="24" customHeight="1">
      <c r="A19" s="48" t="s">
        <v>17</v>
      </c>
      <c r="B19" s="49">
        <v>4</v>
      </c>
      <c r="C19" s="53">
        <f>SUM(B19/B6/2)</f>
        <v>0.05</v>
      </c>
    </row>
    <row r="20" spans="1:3" ht="24" customHeight="1">
      <c r="A20" s="48" t="s">
        <v>18</v>
      </c>
      <c r="B20" s="49">
        <v>0</v>
      </c>
      <c r="C20" s="53">
        <f>SUM(B20/B6)</f>
        <v>0</v>
      </c>
    </row>
    <row r="21" spans="1:3" ht="24" customHeight="1">
      <c r="A21" s="48" t="s">
        <v>15</v>
      </c>
      <c r="B21" s="49">
        <v>4</v>
      </c>
      <c r="C21" s="53">
        <f>SUM(B21/B6/2)</f>
        <v>0.05</v>
      </c>
    </row>
    <row r="22" spans="1:3" ht="24" customHeight="1">
      <c r="A22" s="48" t="s">
        <v>7</v>
      </c>
      <c r="B22" s="49">
        <v>0</v>
      </c>
      <c r="C22" s="53">
        <f>SUM(B22/B6/2)</f>
        <v>0</v>
      </c>
    </row>
    <row r="23" spans="1:3" ht="24" customHeight="1">
      <c r="A23" s="50" t="s">
        <v>8</v>
      </c>
      <c r="B23" s="51">
        <v>0</v>
      </c>
      <c r="C23" s="54">
        <f>SUM(B23/B6)</f>
        <v>0</v>
      </c>
    </row>
    <row r="24" spans="1:3" ht="24" customHeight="1">
      <c r="A24" s="56" t="s">
        <v>36</v>
      </c>
      <c r="B24" s="57">
        <f>SUM(B12:B23)</f>
        <v>11</v>
      </c>
      <c r="C24" s="58">
        <v>1</v>
      </c>
    </row>
  </sheetData>
  <sheetProtection/>
  <mergeCells count="4">
    <mergeCell ref="B1:D1"/>
    <mergeCell ref="B2:D2"/>
    <mergeCell ref="B3:D3"/>
    <mergeCell ref="A13:C1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26</v>
      </c>
      <c r="C1" s="96"/>
      <c r="D1" s="97"/>
    </row>
    <row r="2" spans="1:4" ht="21.75" customHeight="1">
      <c r="A2" s="18" t="s">
        <v>1</v>
      </c>
      <c r="B2" s="98">
        <v>42819</v>
      </c>
      <c r="C2" s="98"/>
      <c r="D2" s="99"/>
    </row>
    <row r="3" spans="1:4" ht="21.75" customHeight="1">
      <c r="A3" s="19" t="s">
        <v>2</v>
      </c>
      <c r="B3" s="100" t="s">
        <v>27</v>
      </c>
      <c r="C3" s="100"/>
      <c r="D3" s="101"/>
    </row>
    <row r="6" spans="1:3" ht="22.5" customHeight="1">
      <c r="A6" s="9" t="s">
        <v>9</v>
      </c>
      <c r="B6" s="10">
        <v>60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41</v>
      </c>
      <c r="C9" s="41">
        <f>SUM(B9/B6/100%)</f>
        <v>0.6833333333333333</v>
      </c>
    </row>
    <row r="10" spans="1:3" ht="22.5" customHeight="1">
      <c r="A10" s="16" t="s">
        <v>23</v>
      </c>
      <c r="B10" s="40">
        <v>19</v>
      </c>
      <c r="C10" s="41">
        <f>SUM(B10/B6/100%)</f>
        <v>0.31666666666666665</v>
      </c>
    </row>
    <row r="11" spans="1:3" ht="22.5" customHeight="1">
      <c r="A11" s="16" t="s">
        <v>24</v>
      </c>
      <c r="B11" s="40">
        <f>SUM(B9+B10)</f>
        <v>60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28</v>
      </c>
      <c r="B14" s="47">
        <v>3</v>
      </c>
      <c r="C14" s="52"/>
    </row>
    <row r="15" spans="1:3" ht="24" customHeight="1">
      <c r="A15" s="46" t="s">
        <v>6</v>
      </c>
      <c r="B15" s="47"/>
      <c r="C15" s="52"/>
    </row>
    <row r="16" spans="1:3" ht="24" customHeight="1">
      <c r="A16" s="48" t="s">
        <v>11</v>
      </c>
      <c r="B16" s="49"/>
      <c r="C16" s="53"/>
    </row>
    <row r="17" spans="1:3" ht="24" customHeight="1">
      <c r="A17" s="48" t="s">
        <v>10</v>
      </c>
      <c r="B17" s="49">
        <v>4</v>
      </c>
      <c r="C17" s="53"/>
    </row>
    <row r="18" spans="1:3" ht="24" customHeight="1">
      <c r="A18" s="48" t="s">
        <v>16</v>
      </c>
      <c r="B18" s="49"/>
      <c r="C18" s="53"/>
    </row>
    <row r="19" spans="1:3" ht="24" customHeight="1">
      <c r="A19" s="48" t="s">
        <v>29</v>
      </c>
      <c r="B19" s="49">
        <v>6</v>
      </c>
      <c r="C19" s="53"/>
    </row>
    <row r="20" spans="1:3" ht="24" customHeight="1">
      <c r="A20" s="48" t="s">
        <v>30</v>
      </c>
      <c r="B20" s="49">
        <v>1</v>
      </c>
      <c r="C20" s="53"/>
    </row>
    <row r="21" spans="1:3" ht="24" customHeight="1">
      <c r="A21" s="48" t="s">
        <v>17</v>
      </c>
      <c r="B21" s="49"/>
      <c r="C21" s="53"/>
    </row>
    <row r="22" spans="1:3" ht="24" customHeight="1">
      <c r="A22" s="48" t="s">
        <v>18</v>
      </c>
      <c r="B22" s="49"/>
      <c r="C22" s="53"/>
    </row>
    <row r="23" spans="1:3" ht="24" customHeight="1">
      <c r="A23" s="48" t="s">
        <v>15</v>
      </c>
      <c r="B23" s="49"/>
      <c r="C23" s="53"/>
    </row>
    <row r="24" spans="1:3" ht="24" customHeight="1">
      <c r="A24" s="48" t="s">
        <v>7</v>
      </c>
      <c r="B24" s="49"/>
      <c r="C24" s="53"/>
    </row>
    <row r="25" spans="1:3" ht="24" customHeight="1">
      <c r="A25" s="50" t="s">
        <v>8</v>
      </c>
      <c r="B25" s="51">
        <v>6</v>
      </c>
      <c r="C25" s="54"/>
    </row>
    <row r="26" spans="1:3" ht="24" customHeight="1">
      <c r="A26" s="56" t="s">
        <v>36</v>
      </c>
      <c r="B26" s="57">
        <f>SUM(B14:B25)</f>
        <v>20</v>
      </c>
      <c r="C26" s="58">
        <v>1</v>
      </c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33</v>
      </c>
      <c r="C1" s="96"/>
      <c r="D1" s="97"/>
    </row>
    <row r="2" spans="1:4" ht="21.75" customHeight="1">
      <c r="A2" s="18" t="s">
        <v>1</v>
      </c>
      <c r="B2" s="98">
        <v>42813</v>
      </c>
      <c r="C2" s="98"/>
      <c r="D2" s="99"/>
    </row>
    <row r="3" spans="1:4" ht="21.75" customHeight="1">
      <c r="A3" s="19" t="s">
        <v>2</v>
      </c>
      <c r="B3" s="100" t="s">
        <v>34</v>
      </c>
      <c r="C3" s="100"/>
      <c r="D3" s="101"/>
    </row>
    <row r="6" spans="1:3" ht="22.5" customHeight="1">
      <c r="A6" s="9" t="s">
        <v>9</v>
      </c>
      <c r="B6" s="10">
        <v>22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9</v>
      </c>
      <c r="C9" s="41">
        <f>SUM(B9/B6/100%)</f>
        <v>0.4090909090909091</v>
      </c>
    </row>
    <row r="10" spans="1:3" ht="22.5" customHeight="1">
      <c r="A10" s="16" t="s">
        <v>23</v>
      </c>
      <c r="B10" s="40">
        <v>13</v>
      </c>
      <c r="C10" s="41">
        <f>SUM(B10/B6/100%)</f>
        <v>0.5909090909090909</v>
      </c>
    </row>
    <row r="11" spans="1:3" ht="22.5" customHeight="1">
      <c r="A11" s="16" t="s">
        <v>24</v>
      </c>
      <c r="B11" s="40">
        <f>SUM(B9+B10)</f>
        <v>22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28</v>
      </c>
      <c r="B14" s="47">
        <v>2</v>
      </c>
      <c r="C14" s="52"/>
    </row>
    <row r="15" spans="1:3" ht="24" customHeight="1">
      <c r="A15" s="46" t="s">
        <v>6</v>
      </c>
      <c r="B15" s="47"/>
      <c r="C15" s="52"/>
    </row>
    <row r="16" spans="1:3" ht="24" customHeight="1">
      <c r="A16" s="48" t="s">
        <v>11</v>
      </c>
      <c r="B16" s="49"/>
      <c r="C16" s="53"/>
    </row>
    <row r="17" spans="1:3" ht="24" customHeight="1">
      <c r="A17" s="48" t="s">
        <v>10</v>
      </c>
      <c r="B17" s="49">
        <v>8</v>
      </c>
      <c r="C17" s="53"/>
    </row>
    <row r="18" spans="1:3" ht="24" customHeight="1">
      <c r="A18" s="48" t="s">
        <v>16</v>
      </c>
      <c r="B18" s="49">
        <v>4</v>
      </c>
      <c r="C18" s="53"/>
    </row>
    <row r="19" spans="1:3" ht="24" customHeight="1">
      <c r="A19" s="48" t="s">
        <v>29</v>
      </c>
      <c r="B19" s="49">
        <v>3</v>
      </c>
      <c r="C19" s="53"/>
    </row>
    <row r="20" spans="1:3" ht="24" customHeight="1">
      <c r="A20" s="48" t="s">
        <v>30</v>
      </c>
      <c r="B20" s="49"/>
      <c r="C20" s="53"/>
    </row>
    <row r="21" spans="1:3" ht="24" customHeight="1">
      <c r="A21" s="48" t="s">
        <v>17</v>
      </c>
      <c r="B21" s="49">
        <v>1</v>
      </c>
      <c r="C21" s="53"/>
    </row>
    <row r="22" spans="1:3" ht="24" customHeight="1">
      <c r="A22" s="48" t="s">
        <v>18</v>
      </c>
      <c r="B22" s="49"/>
      <c r="C22" s="53"/>
    </row>
    <row r="23" spans="1:3" ht="24" customHeight="1">
      <c r="A23" s="48" t="s">
        <v>15</v>
      </c>
      <c r="B23" s="49"/>
      <c r="C23" s="53"/>
    </row>
    <row r="24" spans="1:3" ht="24" customHeight="1">
      <c r="A24" s="48" t="s">
        <v>7</v>
      </c>
      <c r="B24" s="49"/>
      <c r="C24" s="53"/>
    </row>
    <row r="25" spans="1:3" ht="24" customHeight="1">
      <c r="A25" s="50" t="s">
        <v>8</v>
      </c>
      <c r="B25" s="51">
        <v>4</v>
      </c>
      <c r="C25" s="54"/>
    </row>
    <row r="26" spans="1:3" ht="24" customHeight="1">
      <c r="A26" s="56" t="s">
        <v>36</v>
      </c>
      <c r="B26" s="57">
        <f>SUM(B14:B25)</f>
        <v>22</v>
      </c>
      <c r="C26" s="58">
        <v>1</v>
      </c>
    </row>
  </sheetData>
  <sheetProtection/>
  <mergeCells count="4">
    <mergeCell ref="B1:D1"/>
    <mergeCell ref="B2:D2"/>
    <mergeCell ref="B3:D3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A26" sqref="A26:C26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17" t="s">
        <v>0</v>
      </c>
      <c r="B1" s="96" t="s">
        <v>31</v>
      </c>
      <c r="C1" s="96"/>
      <c r="D1" s="97"/>
    </row>
    <row r="2" spans="1:4" ht="21.75" customHeight="1">
      <c r="A2" s="18" t="s">
        <v>1</v>
      </c>
      <c r="B2" s="98">
        <v>42834</v>
      </c>
      <c r="C2" s="98"/>
      <c r="D2" s="99"/>
    </row>
    <row r="3" spans="1:4" ht="21.75" customHeight="1">
      <c r="A3" s="19" t="s">
        <v>2</v>
      </c>
      <c r="B3" s="100" t="s">
        <v>32</v>
      </c>
      <c r="C3" s="100"/>
      <c r="D3" s="101"/>
    </row>
    <row r="6" spans="1:3" ht="22.5" customHeight="1">
      <c r="A6" s="9" t="s">
        <v>9</v>
      </c>
      <c r="B6" s="10">
        <v>24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23</v>
      </c>
      <c r="C9" s="41">
        <f>SUM(B9/B6/100%)</f>
        <v>0.9583333333333334</v>
      </c>
    </row>
    <row r="10" spans="1:3" ht="22.5" customHeight="1">
      <c r="A10" s="16" t="s">
        <v>23</v>
      </c>
      <c r="B10" s="40">
        <v>1</v>
      </c>
      <c r="C10" s="41">
        <f>SUM(B10/B6/100%)</f>
        <v>0.041666666666666664</v>
      </c>
    </row>
    <row r="11" spans="1:3" ht="22.5" customHeight="1">
      <c r="A11" s="16" t="s">
        <v>24</v>
      </c>
      <c r="B11" s="40">
        <f>SUM(B9+B10)</f>
        <v>24</v>
      </c>
      <c r="C11" s="42">
        <f>SUM(C9+C10)</f>
        <v>1</v>
      </c>
    </row>
    <row r="12" spans="1:3" ht="22.5" customHeight="1">
      <c r="A12" s="43"/>
      <c r="B12" s="44"/>
      <c r="C12" s="45"/>
    </row>
    <row r="13" spans="1:3" ht="22.5" customHeight="1">
      <c r="A13" s="93" t="s">
        <v>25</v>
      </c>
      <c r="B13" s="94"/>
      <c r="C13" s="95"/>
    </row>
    <row r="14" spans="1:3" ht="24" customHeight="1">
      <c r="A14" s="46" t="s">
        <v>28</v>
      </c>
      <c r="B14" s="47"/>
      <c r="C14" s="52"/>
    </row>
    <row r="15" spans="1:3" ht="24" customHeight="1">
      <c r="A15" s="46" t="s">
        <v>6</v>
      </c>
      <c r="B15" s="47"/>
      <c r="C15" s="52"/>
    </row>
    <row r="16" spans="1:3" ht="24" customHeight="1">
      <c r="A16" s="48" t="s">
        <v>11</v>
      </c>
      <c r="B16" s="49"/>
      <c r="C16" s="53"/>
    </row>
    <row r="17" spans="1:3" ht="24" customHeight="1">
      <c r="A17" s="48" t="s">
        <v>10</v>
      </c>
      <c r="B17" s="49">
        <v>1</v>
      </c>
      <c r="C17" s="53"/>
    </row>
    <row r="18" spans="1:3" ht="24" customHeight="1">
      <c r="A18" s="48" t="s">
        <v>16</v>
      </c>
      <c r="B18" s="49"/>
      <c r="C18" s="53"/>
    </row>
    <row r="19" spans="1:3" ht="24" customHeight="1">
      <c r="A19" s="48" t="s">
        <v>29</v>
      </c>
      <c r="B19" s="49"/>
      <c r="C19" s="53"/>
    </row>
    <row r="20" spans="1:3" ht="24" customHeight="1">
      <c r="A20" s="48" t="s">
        <v>30</v>
      </c>
      <c r="B20" s="49"/>
      <c r="C20" s="53"/>
    </row>
    <row r="21" spans="1:3" ht="24" customHeight="1">
      <c r="A21" s="48" t="s">
        <v>17</v>
      </c>
      <c r="B21" s="49"/>
      <c r="C21" s="53"/>
    </row>
    <row r="22" spans="1:3" ht="24" customHeight="1">
      <c r="A22" s="48" t="s">
        <v>18</v>
      </c>
      <c r="B22" s="49"/>
      <c r="C22" s="53"/>
    </row>
    <row r="23" spans="1:3" ht="24" customHeight="1">
      <c r="A23" s="48" t="s">
        <v>15</v>
      </c>
      <c r="B23" s="49"/>
      <c r="C23" s="53"/>
    </row>
    <row r="24" spans="1:3" ht="24" customHeight="1">
      <c r="A24" s="48" t="s">
        <v>7</v>
      </c>
      <c r="B24" s="49"/>
      <c r="C24" s="53"/>
    </row>
    <row r="25" spans="1:3" ht="24" customHeight="1">
      <c r="A25" s="50" t="s">
        <v>8</v>
      </c>
      <c r="B25" s="51"/>
      <c r="C25" s="54"/>
    </row>
    <row r="26" spans="1:3" ht="24" customHeight="1">
      <c r="A26" s="56" t="s">
        <v>36</v>
      </c>
      <c r="B26" s="57">
        <f>SUM(B14:B25)</f>
        <v>1</v>
      </c>
      <c r="C26" s="58">
        <v>1</v>
      </c>
    </row>
  </sheetData>
  <sheetProtection/>
  <mergeCells count="4">
    <mergeCell ref="B1:D1"/>
    <mergeCell ref="B2:D2"/>
    <mergeCell ref="B3:D3"/>
    <mergeCell ref="A13:C1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Regina</cp:lastModifiedBy>
  <cp:lastPrinted>2017-03-17T15:26:55Z</cp:lastPrinted>
  <dcterms:created xsi:type="dcterms:W3CDTF">2009-11-30T23:50:52Z</dcterms:created>
  <dcterms:modified xsi:type="dcterms:W3CDTF">2017-11-18T22:11:50Z</dcterms:modified>
  <cp:category/>
  <cp:version/>
  <cp:contentType/>
  <cp:contentStatus/>
</cp:coreProperties>
</file>